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Mis Reportes Sin Logo\"/>
    </mc:Choice>
  </mc:AlternateContent>
  <xr:revisionPtr revIDLastSave="0" documentId="10_ncr:100000_{E17A3B7E-FBD6-46D9-A0B9-38BA88A4A4F6}" xr6:coauthVersionLast="31" xr6:coauthVersionMax="31" xr10:uidLastSave="{00000000-0000-0000-0000-000000000000}"/>
  <bookViews>
    <workbookView xWindow="-15" yWindow="-15" windowWidth="12120" windowHeight="4560" tabRatio="845" firstSheet="11" activeTab="14" xr2:uid="{00000000-000D-0000-FFFF-FFFF00000000}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D14" i="13" l="1"/>
  <c r="B13" i="13"/>
  <c r="B7" i="13"/>
  <c r="B7" i="3"/>
  <c r="B13" i="3"/>
  <c r="D7" i="13"/>
  <c r="C25" i="27"/>
  <c r="A25" i="27"/>
  <c r="B14" i="27"/>
  <c r="G13" i="27"/>
  <c r="E13" i="27"/>
  <c r="B13" i="27"/>
  <c r="B8" i="27"/>
  <c r="H7" i="27"/>
  <c r="D7" i="27"/>
  <c r="B7" i="27"/>
  <c r="B4" i="27"/>
  <c r="A2" i="27"/>
  <c r="K21" i="25"/>
  <c r="J21" i="25"/>
  <c r="I21" i="25"/>
  <c r="I20" i="24"/>
  <c r="G13" i="25"/>
  <c r="I7" i="25"/>
  <c r="B14" i="25"/>
  <c r="E13" i="25"/>
  <c r="B13" i="25"/>
  <c r="B8" i="25"/>
  <c r="D7" i="25"/>
  <c r="B7" i="25"/>
  <c r="B4" i="25"/>
  <c r="A2" i="25"/>
  <c r="G13" i="24"/>
  <c r="E13" i="24"/>
  <c r="D7" i="24"/>
  <c r="B14" i="24" l="1"/>
  <c r="B13" i="24"/>
  <c r="B8" i="24"/>
  <c r="G7" i="24"/>
  <c r="B7" i="24"/>
  <c r="B4" i="24"/>
  <c r="A2" i="24"/>
  <c r="B12" i="6"/>
  <c r="B14" i="5"/>
  <c r="B13" i="7"/>
  <c r="B13" i="8"/>
  <c r="B14" i="23"/>
  <c r="B12" i="4"/>
  <c r="B15" i="10"/>
  <c r="B12" i="9"/>
  <c r="G14" i="23"/>
  <c r="E14" i="23"/>
  <c r="B15" i="23"/>
  <c r="B9" i="23"/>
  <c r="D8" i="23"/>
  <c r="B8" i="23"/>
  <c r="B4" i="23"/>
  <c r="A2" i="23"/>
  <c r="D13" i="13"/>
  <c r="D12" i="13"/>
  <c r="B14" i="13"/>
  <c r="B16" i="10"/>
  <c r="D16" i="10"/>
  <c r="D15" i="10"/>
  <c r="B8" i="10"/>
  <c r="B7" i="10"/>
  <c r="B13" i="9"/>
  <c r="F12" i="9"/>
  <c r="D12" i="9"/>
  <c r="D7" i="9"/>
  <c r="B7" i="9"/>
  <c r="B7" i="8"/>
  <c r="B14" i="8"/>
  <c r="G13" i="8"/>
  <c r="E13" i="8"/>
  <c r="D7" i="8"/>
  <c r="B14" i="7"/>
  <c r="B7" i="7"/>
  <c r="G13" i="7"/>
  <c r="E13" i="7"/>
  <c r="D7" i="7"/>
  <c r="B7" i="6"/>
  <c r="B13" i="6"/>
  <c r="G12" i="6"/>
  <c r="E12" i="6"/>
  <c r="B7" i="5"/>
  <c r="F15" i="5"/>
  <c r="D15" i="5"/>
  <c r="B15" i="5"/>
  <c r="B13" i="4"/>
  <c r="B7" i="4"/>
  <c r="H12" i="4"/>
  <c r="F12" i="4"/>
  <c r="E14" i="3"/>
  <c r="E13" i="3"/>
  <c r="B15" i="3"/>
  <c r="B14" i="3"/>
  <c r="G8" i="23"/>
  <c r="B8" i="4"/>
  <c r="B4" i="3"/>
  <c r="B4" i="13"/>
  <c r="B4" i="10"/>
  <c r="B4" i="9"/>
  <c r="B4" i="8"/>
  <c r="B4" i="7"/>
  <c r="B4" i="6"/>
  <c r="B4" i="5"/>
  <c r="B4" i="4"/>
  <c r="B8" i="13"/>
  <c r="A2" i="13"/>
  <c r="B10" i="10"/>
  <c r="A2" i="10"/>
  <c r="B8" i="9"/>
  <c r="A2" i="9"/>
  <c r="B8" i="8"/>
  <c r="A2" i="8"/>
  <c r="B8" i="7"/>
  <c r="A2" i="7"/>
  <c r="B8" i="6"/>
  <c r="E7" i="6"/>
  <c r="A2" i="6"/>
  <c r="B8" i="5"/>
  <c r="E7" i="5"/>
  <c r="A2" i="5"/>
  <c r="F7" i="4"/>
  <c r="A2" i="4"/>
  <c r="B8" i="3"/>
  <c r="A2" i="3"/>
  <c r="B16" i="3"/>
  <c r="G7" i="7"/>
  <c r="B9" i="10"/>
  <c r="I7" i="4"/>
  <c r="E14" i="5"/>
  <c r="H7" i="6"/>
  <c r="G7" i="8"/>
  <c r="F7" i="9"/>
</calcChain>
</file>

<file path=xl/sharedStrings.xml><?xml version="1.0" encoding="utf-8"?>
<sst xmlns="http://schemas.openxmlformats.org/spreadsheetml/2006/main" count="749" uniqueCount="438">
  <si>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</si>
  <si>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</si>
  <si>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</si>
  <si>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</si>
  <si>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</si>
  <si>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</si>
  <si>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</si>
  <si>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</si>
  <si>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</si>
  <si>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</si>
  <si>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</si>
  <si>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</si>
  <si>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</si>
  <si>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</si>
  <si>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</si>
  <si>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</si>
  <si>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</si>
  <si>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</si>
  <si>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</si>
  <si>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</si>
  <si>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</si>
  <si>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</si>
  <si>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</si>
  <si>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</si>
  <si>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</si>
  <si>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</si>
  <si>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</si>
  <si>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</si>
  <si>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</si>
  <si>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</si>
  <si>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</si>
  <si>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</si>
  <si>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</si>
  <si>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</si>
  <si>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</si>
  <si>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</si>
  <si>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</si>
  <si>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</si>
  <si>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</si>
  <si>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</si>
  <si>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</si>
  <si>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</si>
  <si>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</si>
  <si>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</si>
  <si>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</si>
  <si>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</si>
  <si>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</si>
  <si>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</si>
  <si>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</si>
  <si>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</si>
  <si>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</si>
  <si>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</si>
  <si>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</si>
  <si>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</si>
  <si>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</si>
  <si>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</si>
  <si>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</si>
  <si>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</si>
  <si>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</si>
  <si>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</si>
  <si>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</si>
  <si>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</si>
  <si>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</si>
  <si>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</si>
  <si>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</si>
  <si>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</si>
  <si>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</si>
  <si>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</si>
  <si>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</si>
  <si>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</si>
  <si>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</si>
  <si>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</si>
  <si>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</si>
  <si>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</si>
  <si>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</si>
  <si>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</si>
  <si>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</si>
  <si>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</si>
  <si>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</si>
  <si>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</si>
  <si>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</si>
  <si>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</si>
  <si>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</si>
  <si>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</si>
  <si>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</si>
  <si>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</si>
  <si>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</si>
  <si>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</si>
  <si>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</si>
  <si>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% Incidencia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</si>
  <si>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</si>
  <si>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</si>
  <si>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</si>
  <si>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</si>
  <si>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</si>
  <si>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</si>
  <si>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</si>
  <si>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</si>
  <si>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</si>
  <si>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</si>
  <si>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</si>
  <si>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</si>
  <si>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</si>
  <si>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</si>
  <si>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</si>
  <si>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</si>
  <si>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</si>
  <si>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</si>
  <si>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</si>
  <si>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</si>
  <si>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</si>
  <si>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</si>
  <si>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</si>
  <si>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</si>
  <si>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</si>
  <si>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</si>
  <si>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</si>
  <si>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</si>
  <si>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</si>
  <si>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</si>
  <si>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</si>
  <si>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</si>
  <si>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</si>
  <si>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</si>
  <si>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</si>
  <si>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</si>
  <si>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</si>
  <si>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</si>
  <si>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</si>
  <si>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</si>
  <si>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</si>
  <si>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</si>
  <si>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</si>
  <si>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</si>
  <si>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</si>
  <si>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</si>
  <si>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</si>
  <si>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</si>
  <si>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</si>
  <si>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</si>
  <si>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</si>
  <si>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</si>
  <si>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</si>
  <si>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</si>
  <si>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</si>
  <si>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</si>
  <si>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</si>
  <si>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</si>
  <si>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</si>
  <si>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</si>
  <si>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</si>
  <si>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</si>
  <si>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</si>
  <si>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</si>
  <si>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</si>
  <si>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</si>
  <si>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</si>
  <si>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</si>
  <si>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</si>
  <si>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</si>
  <si>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</si>
  <si>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</si>
  <si>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</si>
  <si>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</si>
  <si>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</si>
  <si>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</si>
  <si>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</si>
  <si>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</si>
  <si>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</si>
  <si>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</si>
  <si>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</si>
  <si>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</si>
  <si>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</si>
  <si>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</si>
  <si>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</si>
  <si>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</si>
  <si>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</si>
  <si>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</si>
  <si>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</si>
  <si>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</si>
  <si>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</si>
  <si>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</si>
  <si>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</si>
  <si>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</si>
  <si>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</si>
  <si>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</si>
  <si>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</si>
  <si>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</si>
  <si>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</si>
  <si>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</si>
  <si>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</si>
  <si>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</si>
  <si>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</si>
  <si>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</si>
  <si>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</si>
  <si>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</si>
  <si>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</si>
  <si>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</si>
  <si>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</si>
  <si>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</si>
  <si>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</si>
  <si>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</si>
  <si>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</si>
  <si>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</si>
  <si>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</si>
  <si>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</si>
  <si>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</si>
  <si>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</si>
  <si>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</si>
  <si>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</si>
  <si>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</si>
  <si>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</si>
  <si>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</si>
  <si>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</si>
  <si>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</si>
  <si>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</si>
  <si>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</si>
  <si>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</si>
  <si>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</si>
  <si>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</si>
  <si>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</si>
  <si>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</si>
  <si>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</si>
  <si>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</si>
  <si>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DOCUMENTO: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</si>
  <si>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</si>
  <si>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</si>
  <si>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</si>
  <si>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</si>
  <si>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</si>
  <si>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</si>
  <si>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</si>
  <si>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</si>
  <si>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</si>
  <si>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</si>
  <si>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</si>
  <si>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</si>
  <si>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</si>
  <si>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</si>
  <si>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</si>
  <si>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</si>
  <si>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</si>
  <si>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</si>
  <si>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</si>
  <si>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</si>
  <si>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</si>
  <si>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</si>
  <si>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</si>
  <si>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</si>
  <si>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</si>
  <si>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</si>
  <si>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</si>
  <si>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</si>
  <si>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</si>
  <si>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</si>
  <si>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</si>
  <si>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</si>
  <si>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</si>
  <si>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</si>
  <si>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</si>
  <si>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</si>
  <si>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</si>
  <si>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</si>
  <si>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</si>
  <si>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</si>
  <si>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</si>
  <si>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</si>
  <si>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</si>
  <si>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</si>
  <si>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</si>
  <si>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</si>
  <si>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</si>
  <si>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</si>
  <si>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</si>
  <si>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</si>
  <si>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</si>
  <si>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</si>
  <si>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</si>
  <si>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</si>
  <si>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</si>
  <si>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</si>
  <si>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</si>
  <si>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</si>
  <si>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</si>
  <si>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</si>
  <si>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</si>
  <si>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</si>
  <si>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</si>
  <si>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</si>
  <si>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</si>
  <si>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</si>
  <si>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</si>
  <si>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</si>
  <si>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</si>
  <si>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</si>
  <si>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</si>
  <si>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</si>
  <si>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</si>
  <si>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</si>
  <si>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</si>
  <si>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</si>
  <si>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</si>
  <si>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</si>
  <si>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</si>
  <si>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</si>
  <si>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</si>
  <si>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</si>
  <si>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</si>
  <si>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</si>
  <si>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</si>
  <si>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</si>
  <si>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</si>
  <si>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</si>
  <si>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</si>
  <si>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</si>
  <si>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</si>
  <si>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</si>
  <si>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</si>
  <si>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</si>
  <si>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</si>
  <si>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</si>
  <si>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</si>
  <si>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</si>
  <si>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</si>
  <si>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</si>
  <si>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</si>
  <si>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</si>
  <si>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</si>
  <si>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</si>
  <si>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</si>
  <si>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</si>
  <si>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</si>
  <si>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</si>
  <si>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</si>
  <si>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</si>
  <si>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</si>
  <si>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</si>
  <si>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</si>
  <si>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</si>
  <si>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</si>
  <si>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</si>
  <si>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</si>
  <si>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</si>
  <si>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</si>
  <si>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</si>
  <si>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</si>
  <si>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</si>
  <si>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</si>
  <si>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</si>
  <si>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</si>
  <si>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</si>
  <si>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</si>
  <si>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</si>
  <si>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</si>
  <si>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</si>
  <si>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</si>
  <si>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</si>
  <si>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</si>
  <si>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</si>
  <si>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</si>
  <si>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</si>
  <si>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</si>
  <si>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</si>
  <si>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</si>
  <si>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</si>
  <si>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</si>
  <si>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</si>
  <si>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</si>
  <si>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</si>
  <si>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</si>
  <si>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</si>
  <si>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</si>
  <si>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</si>
  <si>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</si>
  <si>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</si>
  <si>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</si>
  <si>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</si>
  <si>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</si>
  <si>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</si>
  <si>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</si>
  <si>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</si>
  <si>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</si>
  <si>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</si>
  <si>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</si>
  <si>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</si>
  <si>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</si>
  <si>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</si>
  <si>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</si>
  <si>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</si>
  <si>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</si>
  <si>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</si>
  <si>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</si>
  <si>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</si>
  <si>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</si>
  <si>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</si>
  <si>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</si>
  <si>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</si>
  <si>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</si>
  <si>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</si>
  <si>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</si>
  <si>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</si>
  <si>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</si>
  <si>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</si>
  <si>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</si>
  <si>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</si>
  <si>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</si>
  <si>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</si>
  <si>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</si>
  <si>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</si>
  <si>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</si>
  <si>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</si>
  <si>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</si>
  <si>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</si>
  <si>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</si>
  <si>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</si>
  <si>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</si>
  <si>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ART. 45 A.II RLOPySRM</t>
  </si>
  <si>
    <t>ART. 193 RLOPySRM</t>
  </si>
  <si>
    <t>ART. 210 RLOPySRM</t>
  </si>
  <si>
    <t>ART. 194 RLOPySRM</t>
  </si>
  <si>
    <t>ART. 45 A.VII RLOPySRM</t>
  </si>
  <si>
    <t>ART. 45 A.VIII RLOPySRM</t>
  </si>
  <si>
    <t>ART. 45 A.III RLOPySRM</t>
  </si>
  <si>
    <t>ART. 44 VII RLOPySRM</t>
  </si>
  <si>
    <t>Concurso No:</t>
  </si>
  <si>
    <t>110802-11</t>
  </si>
  <si>
    <t>Neodata, S.A. de C.V.</t>
  </si>
  <si>
    <t>ART. 44 VII</t>
  </si>
  <si>
    <t>RLOPySRM</t>
  </si>
  <si>
    <t>ART. 45 A.II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</si>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</sst>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4" fillId="0" borderId="0"/>
  </cellStyleXfs>
  <cellXfs count="27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4" fillId="0" borderId="7" xfId="0" applyFont="1" applyBorder="1"/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4" fillId="0" borderId="4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19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6" fillId="0" borderId="8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8" xfId="0" applyFont="1" applyBorder="1"/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 vertical="top"/>
    </xf>
    <xf numFmtId="0" fontId="10" fillId="3" borderId="3" xfId="0" applyFont="1" applyFill="1" applyBorder="1"/>
    <xf numFmtId="0" fontId="4" fillId="0" borderId="10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9" xfId="0" applyFont="1" applyFill="1" applyBorder="1" applyAlignment="1">
      <alignment horizontal="center" vertical="top"/>
    </xf>
    <xf numFmtId="0" fontId="4" fillId="0" borderId="20" xfId="0" applyFont="1" applyBorder="1"/>
    <xf numFmtId="0" fontId="4" fillId="0" borderId="21" xfId="0" applyFont="1" applyFill="1" applyBorder="1" applyAlignment="1">
      <alignment horizontal="center" vertical="top"/>
    </xf>
    <xf numFmtId="0" fontId="12" fillId="3" borderId="3" xfId="1" applyFill="1" applyBorder="1" applyAlignment="1" applyProtection="1">
      <alignment vertical="top" wrapText="1"/>
    </xf>
    <xf numFmtId="0" fontId="9" fillId="3" borderId="2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9" fillId="5" borderId="23" xfId="0" applyFont="1" applyFill="1" applyBorder="1" applyAlignment="1">
      <alignment vertical="top" wrapText="1"/>
    </xf>
    <xf numFmtId="165" fontId="9" fillId="3" borderId="3" xfId="0" applyNumberFormat="1" applyFont="1" applyFill="1" applyBorder="1" applyAlignment="1">
      <alignment vertical="top" wrapText="1"/>
    </xf>
    <xf numFmtId="0" fontId="11" fillId="0" borderId="0" xfId="0" applyFont="1"/>
    <xf numFmtId="0" fontId="4" fillId="6" borderId="0" xfId="0" applyFont="1" applyFill="1"/>
    <xf numFmtId="0" fontId="0" fillId="6" borderId="0" xfId="0" applyFill="1"/>
    <xf numFmtId="0" fontId="4" fillId="6" borderId="7" xfId="0" applyFont="1" applyFill="1" applyBorder="1"/>
    <xf numFmtId="0" fontId="4" fillId="6" borderId="0" xfId="0" applyFont="1" applyFill="1" applyBorder="1"/>
    <xf numFmtId="0" fontId="6" fillId="6" borderId="8" xfId="0" applyFont="1" applyFill="1" applyBorder="1" applyAlignment="1">
      <alignment horizontal="center"/>
    </xf>
    <xf numFmtId="0" fontId="9" fillId="6" borderId="0" xfId="0" applyFont="1" applyFill="1" applyAlignment="1">
      <alignment horizontal="centerContinuous"/>
    </xf>
    <xf numFmtId="0" fontId="9" fillId="2" borderId="25" xfId="0" applyFont="1" applyFill="1" applyBorder="1" applyAlignment="1">
      <alignment horizontal="center" vertical="top"/>
    </xf>
    <xf numFmtId="0" fontId="0" fillId="5" borderId="26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9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4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9" fillId="5" borderId="27" xfId="0" applyFont="1" applyFill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/>
    </xf>
    <xf numFmtId="0" fontId="10" fillId="0" borderId="0" xfId="0" applyFont="1"/>
    <xf numFmtId="49" fontId="11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9" fillId="3" borderId="3" xfId="0" applyNumberFormat="1" applyFont="1" applyFill="1" applyBorder="1" applyAlignment="1">
      <alignment vertical="top" wrapText="1"/>
    </xf>
    <xf numFmtId="165" fontId="11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165" fontId="11" fillId="0" borderId="0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2" borderId="29" xfId="0" applyFont="1" applyFill="1" applyBorder="1" applyAlignment="1">
      <alignment horizontal="center" vertical="top"/>
    </xf>
    <xf numFmtId="0" fontId="9" fillId="2" borderId="29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9" fillId="3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right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 wrapText="1"/>
    </xf>
    <xf numFmtId="0" fontId="6" fillId="0" borderId="10" xfId="0" applyFont="1" applyBorder="1"/>
    <xf numFmtId="0" fontId="6" fillId="0" borderId="8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8" xfId="0" applyFont="1" applyBorder="1" applyAlignment="1">
      <alignment horizontal="right" vertical="top"/>
    </xf>
    <xf numFmtId="0" fontId="6" fillId="0" borderId="1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7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4" fillId="6" borderId="10" xfId="0" applyFont="1" applyFill="1" applyBorder="1"/>
    <xf numFmtId="164" fontId="4" fillId="6" borderId="10" xfId="0" applyNumberFormat="1" applyFont="1" applyFill="1" applyBorder="1" applyAlignment="1"/>
    <xf numFmtId="164" fontId="4" fillId="6" borderId="11" xfId="0" applyNumberFormat="1" applyFont="1" applyFill="1" applyBorder="1" applyAlignment="1"/>
    <xf numFmtId="0" fontId="6" fillId="6" borderId="0" xfId="0" applyFont="1" applyFill="1" applyAlignment="1">
      <alignment horizontal="centerContinuous"/>
    </xf>
    <xf numFmtId="0" fontId="6" fillId="6" borderId="1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top"/>
    </xf>
    <xf numFmtId="0" fontId="6" fillId="6" borderId="7" xfId="0" applyFont="1" applyFill="1" applyBorder="1"/>
    <xf numFmtId="0" fontId="6" fillId="6" borderId="0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left" vertical="top"/>
    </xf>
    <xf numFmtId="0" fontId="6" fillId="6" borderId="9" xfId="0" applyFont="1" applyFill="1" applyBorder="1"/>
    <xf numFmtId="165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 applyBorder="1"/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5" fontId="4" fillId="0" borderId="0" xfId="0" applyNumberFormat="1" applyFont="1" applyBorder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0" fontId="4" fillId="0" borderId="0" xfId="2" applyNumberFormat="1" applyFont="1" applyAlignment="1">
      <alignment horizontal="right" vertical="top"/>
    </xf>
    <xf numFmtId="167" fontId="11" fillId="0" borderId="0" xfId="0" applyNumberFormat="1" applyFont="1" applyAlignment="1">
      <alignment horizontal="right" vertical="top"/>
    </xf>
    <xf numFmtId="168" fontId="4" fillId="6" borderId="0" xfId="0" applyNumberFormat="1" applyFont="1" applyFill="1" applyAlignment="1">
      <alignment horizontal="right" vertical="top"/>
    </xf>
    <xf numFmtId="166" fontId="11" fillId="0" borderId="0" xfId="0" applyNumberFormat="1" applyFont="1" applyAlignment="1">
      <alignment horizontal="right" vertical="top"/>
    </xf>
    <xf numFmtId="0" fontId="6" fillId="0" borderId="28" xfId="0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4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4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6" fillId="0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0" borderId="0" xfId="0" applyNumberFormat="1" applyFont="1" applyAlignment="1">
      <alignment vertical="top"/>
    </xf>
    <xf numFmtId="169" fontId="4" fillId="6" borderId="0" xfId="0" applyNumberFormat="1" applyFont="1" applyFill="1" applyBorder="1"/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169" fontId="4" fillId="6" borderId="0" xfId="0" applyNumberFormat="1" applyFont="1" applyFill="1" applyAlignment="1">
      <alignment horizontal="right" vertical="top"/>
    </xf>
    <xf numFmtId="169" fontId="4" fillId="0" borderId="10" xfId="0" applyNumberFormat="1" applyFont="1" applyBorder="1" applyAlignment="1">
      <alignment vertical="top"/>
    </xf>
    <xf numFmtId="169" fontId="4" fillId="0" borderId="0" xfId="0" applyNumberFormat="1" applyFont="1" applyBorder="1"/>
    <xf numFmtId="169" fontId="9" fillId="3" borderId="3" xfId="0" applyNumberFormat="1" applyFont="1" applyFill="1" applyBorder="1" applyAlignment="1">
      <alignment vertical="top" wrapText="1"/>
    </xf>
    <xf numFmtId="169" fontId="9" fillId="3" borderId="24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14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Border="1" applyAlignment="1">
      <alignment horizontal="left" vertical="top" wrapText="1"/>
    </xf>
    <xf numFmtId="166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Border="1" applyAlignment="1">
      <alignment horizontal="left" vertical="top"/>
    </xf>
    <xf numFmtId="0" fontId="15" fillId="0" borderId="0" xfId="0" applyFont="1" applyAlignment="1">
      <alignment horizontal="centerContinuous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  <xf numFmtId="0" fontId="6" fillId="0" borderId="25" xfId="0" applyFont="1" applyBorder="1"/>
    <xf numFmtId="0" fontId="0" fillId="0" borderId="29" xfId="0" applyBorder="1"/>
    <xf numFmtId="0" fontId="0" fillId="0" borderId="31" xfId="0" applyBorder="1"/>
    <xf numFmtId="0" fontId="0" fillId="0" borderId="27" xfId="0" applyBorder="1"/>
    <xf numFmtId="0" fontId="0" fillId="0" borderId="23" xfId="0" applyBorder="1"/>
    <xf numFmtId="0" fontId="0" fillId="0" borderId="32" xfId="0" applyBorder="1"/>
    <xf numFmtId="0" fontId="0" fillId="0" borderId="34" xfId="0" applyBorder="1"/>
    <xf numFmtId="0" fontId="0" fillId="0" borderId="33" xfId="0" applyBorder="1"/>
    <xf numFmtId="49" fontId="4" fillId="0" borderId="0" xfId="0" applyNumberFormat="1" applyFont="1" applyAlignment="1">
      <alignment horizontal="left" vertical="top" wrapText="1"/>
    </xf>
    <xf numFmtId="0" fontId="1" fillId="3" borderId="22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right"/>
    </xf>
    <xf numFmtId="169" fontId="4" fillId="0" borderId="8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6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0" fillId="0" borderId="0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7" fillId="6" borderId="8" xfId="0" applyFont="1" applyFill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left" vertical="top"/>
    </xf>
    <xf numFmtId="0" fontId="6" fillId="0" borderId="1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6" fillId="3" borderId="3" xfId="0" applyFont="1" applyFill="1" applyBorder="1"/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17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4" fillId="6" borderId="0" xfId="0" applyFont="1" applyFill="1" applyBorder="1" applyAlignment="1">
      <alignment horizontal="justify" vertical="top" wrapText="1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5" fillId="6" borderId="0" xfId="0" applyFont="1" applyFill="1" applyBorder="1" applyAlignment="1">
      <alignment horizontal="center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169" fontId="4" fillId="0" borderId="0" xfId="0" applyNumberFormat="1" applyFont="1" applyBorder="1" applyAlignment="1">
      <alignment horizontal="left" vertical="top"/>
    </xf>
    <xf numFmtId="0" fontId="4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</cellXfs>
  <cellStyles count="4">
    <cellStyle name="Hyperlink" xfId="1" builtinId="8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46" t="s">
        <v>357</v>
      </c>
      <c r="C1" s="147" t="s">
        <v>425</v>
      </c>
    </row>
    <row r="2" spans="1:3" ht="12.75" customHeight="1" x14ac:dyDescent="0.2">
      <c r="A2" s="93" t="s">
        <v>0</v>
      </c>
      <c r="B2" s="93"/>
      <c r="C2" s="94"/>
    </row>
    <row r="3" spans="1:3" ht="12.75" customHeight="1" x14ac:dyDescent="0.2">
      <c r="A3" s="95"/>
      <c r="B3" s="95"/>
      <c r="C3" s="95"/>
    </row>
    <row r="4" spans="1:3" ht="12.75" customHeight="1" x14ac:dyDescent="0.2">
      <c r="A4" s="72" t="s">
        <v>150</v>
      </c>
      <c r="B4" s="96" t="s">
        <v>2</v>
      </c>
      <c r="C4" s="97" t="s">
        <v>100</v>
      </c>
    </row>
    <row r="5" spans="1:3" ht="12.75" customHeight="1" x14ac:dyDescent="0.2">
      <c r="A5" s="76" t="s">
        <v>3</v>
      </c>
      <c r="B5" s="73"/>
      <c r="C5" s="61"/>
    </row>
    <row r="6" spans="1:3" ht="12.75" customHeight="1" x14ac:dyDescent="0.2">
      <c r="A6" s="98" t="s">
        <v>101</v>
      </c>
      <c r="B6" s="74" t="s">
        <v>4</v>
      </c>
      <c r="C6" s="208" t="s">
        <v>426</v>
      </c>
    </row>
    <row r="7" spans="1:3" ht="12.75" customHeight="1" x14ac:dyDescent="0.2">
      <c r="A7" s="92" t="s">
        <v>109</v>
      </c>
      <c r="B7" s="75" t="s">
        <v>5</v>
      </c>
      <c r="C7" s="53" t="s">
        <v>102</v>
      </c>
    </row>
    <row r="8" spans="1:3" ht="12.75" customHeight="1" x14ac:dyDescent="0.2">
      <c r="A8" s="92" t="s">
        <v>110</v>
      </c>
      <c r="B8" s="75" t="s">
        <v>6</v>
      </c>
      <c r="C8" s="53" t="s">
        <v>103</v>
      </c>
    </row>
    <row r="9" spans="1:3" ht="12.75" customHeight="1" x14ac:dyDescent="0.2">
      <c r="A9" s="92" t="s">
        <v>111</v>
      </c>
      <c r="B9" s="75" t="s">
        <v>7</v>
      </c>
      <c r="C9" s="53" t="s">
        <v>104</v>
      </c>
    </row>
    <row r="10" spans="1:3" ht="12.75" customHeight="1" x14ac:dyDescent="0.2">
      <c r="A10" s="75" t="s">
        <v>125</v>
      </c>
      <c r="B10" s="92" t="s">
        <v>138</v>
      </c>
      <c r="C10" s="53" t="s">
        <v>105</v>
      </c>
    </row>
    <row r="11" spans="1:3" ht="12.75" customHeight="1" x14ac:dyDescent="0.2">
      <c r="A11" s="75" t="s">
        <v>126</v>
      </c>
      <c r="B11" s="75" t="s">
        <v>8</v>
      </c>
      <c r="C11" s="53" t="s">
        <v>106</v>
      </c>
    </row>
    <row r="12" spans="1:3" ht="12.75" customHeight="1" x14ac:dyDescent="0.2">
      <c r="A12" s="75" t="s">
        <v>127</v>
      </c>
      <c r="B12" s="75" t="s">
        <v>9</v>
      </c>
      <c r="C12" s="53" t="s">
        <v>107</v>
      </c>
    </row>
    <row r="13" spans="1:3" ht="12.75" customHeight="1" x14ac:dyDescent="0.2">
      <c r="A13" s="75" t="s">
        <v>128</v>
      </c>
      <c r="B13" s="75" t="s">
        <v>10</v>
      </c>
      <c r="C13" s="59" t="s">
        <v>108</v>
      </c>
    </row>
    <row r="14" spans="1:3" ht="12.75" customHeight="1" x14ac:dyDescent="0.2">
      <c r="A14" s="92" t="s">
        <v>115</v>
      </c>
      <c r="B14" s="75" t="s">
        <v>11</v>
      </c>
      <c r="C14" s="87">
        <v>1234567</v>
      </c>
    </row>
    <row r="15" spans="1:3" ht="12.75" customHeight="1" x14ac:dyDescent="0.2">
      <c r="A15" s="92" t="s">
        <v>116</v>
      </c>
      <c r="B15" s="75" t="s">
        <v>12</v>
      </c>
      <c r="C15" s="87">
        <v>12345678</v>
      </c>
    </row>
    <row r="16" spans="1:3" ht="12.75" customHeight="1" x14ac:dyDescent="0.2">
      <c r="A16" s="92" t="s">
        <v>117</v>
      </c>
      <c r="B16" s="75" t="s">
        <v>13</v>
      </c>
      <c r="C16" s="87">
        <v>123456789</v>
      </c>
    </row>
    <row r="17" spans="1:3" ht="12.75" customHeight="1" x14ac:dyDescent="0.2">
      <c r="A17" s="92" t="s">
        <v>112</v>
      </c>
      <c r="B17" s="75" t="s">
        <v>14</v>
      </c>
      <c r="C17" s="53" t="s">
        <v>149</v>
      </c>
    </row>
    <row r="18" spans="1:3" ht="12.75" customHeight="1" x14ac:dyDescent="0.2">
      <c r="A18" s="92" t="s">
        <v>118</v>
      </c>
      <c r="B18" s="75" t="s">
        <v>15</v>
      </c>
      <c r="C18" s="53" t="s">
        <v>148</v>
      </c>
    </row>
    <row r="19" spans="1:3" ht="12.75" customHeight="1" x14ac:dyDescent="0.2">
      <c r="A19" s="76" t="s">
        <v>185</v>
      </c>
      <c r="B19" s="77"/>
      <c r="C19" s="61"/>
    </row>
    <row r="20" spans="1:3" ht="38.25" x14ac:dyDescent="0.2">
      <c r="A20" s="92" t="s">
        <v>155</v>
      </c>
      <c r="B20" s="92" t="s">
        <v>122</v>
      </c>
      <c r="C20" s="54" t="s">
        <v>113</v>
      </c>
    </row>
    <row r="21" spans="1:3" ht="12.75" customHeight="1" x14ac:dyDescent="0.2">
      <c r="A21" s="75" t="s">
        <v>121</v>
      </c>
      <c r="B21" s="75" t="s">
        <v>123</v>
      </c>
      <c r="C21" s="53" t="s">
        <v>130</v>
      </c>
    </row>
    <row r="22" spans="1:3" ht="12.75" customHeight="1" x14ac:dyDescent="0.2">
      <c r="A22" s="75" t="s">
        <v>129</v>
      </c>
      <c r="B22" s="75" t="s">
        <v>124</v>
      </c>
      <c r="C22" s="53" t="s">
        <v>131</v>
      </c>
    </row>
    <row r="23" spans="1:3" ht="12.75" customHeight="1" x14ac:dyDescent="0.2">
      <c r="A23" s="75" t="s">
        <v>226</v>
      </c>
      <c r="B23" s="75" t="s">
        <v>227</v>
      </c>
      <c r="C23" s="53" t="s">
        <v>227</v>
      </c>
    </row>
    <row r="24" spans="1:3" ht="12.75" customHeight="1" x14ac:dyDescent="0.2">
      <c r="A24" s="75" t="s">
        <v>228</v>
      </c>
      <c r="B24" s="75" t="s">
        <v>229</v>
      </c>
      <c r="C24" s="53" t="s">
        <v>229</v>
      </c>
    </row>
    <row r="25" spans="1:3" ht="12.75" customHeight="1" x14ac:dyDescent="0.2">
      <c r="A25" s="75" t="s">
        <v>230</v>
      </c>
      <c r="B25" s="75" t="s">
        <v>231</v>
      </c>
      <c r="C25" s="53" t="s">
        <v>231</v>
      </c>
    </row>
    <row r="26" spans="1:3" ht="12.75" customHeight="1" x14ac:dyDescent="0.2">
      <c r="A26" s="75" t="s">
        <v>232</v>
      </c>
      <c r="B26" s="75" t="s">
        <v>233</v>
      </c>
      <c r="C26" s="53" t="s">
        <v>233</v>
      </c>
    </row>
    <row r="27" spans="1:3" ht="12.75" customHeight="1" x14ac:dyDescent="0.2">
      <c r="A27" s="75" t="s">
        <v>234</v>
      </c>
      <c r="B27" s="75" t="s">
        <v>235</v>
      </c>
      <c r="C27" s="53" t="s">
        <v>235</v>
      </c>
    </row>
    <row r="28" spans="1:3" ht="12.75" customHeight="1" x14ac:dyDescent="0.2">
      <c r="A28" s="75" t="s">
        <v>236</v>
      </c>
      <c r="B28" s="75" t="s">
        <v>237</v>
      </c>
      <c r="C28" s="53" t="s">
        <v>237</v>
      </c>
    </row>
    <row r="29" spans="1:3" ht="12.75" customHeight="1" x14ac:dyDescent="0.2">
      <c r="A29" s="75" t="s">
        <v>238</v>
      </c>
      <c r="B29" s="75" t="s">
        <v>239</v>
      </c>
      <c r="C29" s="53" t="s">
        <v>239</v>
      </c>
    </row>
    <row r="30" spans="1:3" ht="12.75" customHeight="1" x14ac:dyDescent="0.2">
      <c r="A30" s="151" t="s">
        <v>361</v>
      </c>
      <c r="B30" s="152" t="s">
        <v>362</v>
      </c>
      <c r="C30" s="153" t="s">
        <v>362</v>
      </c>
    </row>
    <row r="31" spans="1:3" ht="12.75" customHeight="1" x14ac:dyDescent="0.2">
      <c r="A31" s="154" t="s">
        <v>363</v>
      </c>
      <c r="B31" s="152" t="s">
        <v>364</v>
      </c>
      <c r="C31" s="153" t="s">
        <v>364</v>
      </c>
    </row>
    <row r="32" spans="1:3" ht="12.75" customHeight="1" x14ac:dyDescent="0.2">
      <c r="A32" s="151" t="s">
        <v>365</v>
      </c>
      <c r="B32" s="152" t="s">
        <v>366</v>
      </c>
      <c r="C32" s="153" t="s">
        <v>366</v>
      </c>
    </row>
    <row r="33" spans="1:3" ht="12.75" customHeight="1" x14ac:dyDescent="0.2">
      <c r="A33" s="76" t="s">
        <v>16</v>
      </c>
      <c r="B33" s="77"/>
      <c r="C33" s="61"/>
    </row>
    <row r="34" spans="1:3" ht="12.75" customHeight="1" x14ac:dyDescent="0.2">
      <c r="A34" s="92" t="s">
        <v>132</v>
      </c>
      <c r="B34" s="75" t="s">
        <v>17</v>
      </c>
      <c r="C34" s="181">
        <v>40017</v>
      </c>
    </row>
    <row r="35" spans="1:3" ht="12.75" customHeight="1" x14ac:dyDescent="0.2">
      <c r="A35" s="92" t="s">
        <v>134</v>
      </c>
      <c r="B35" s="75" t="s">
        <v>18</v>
      </c>
      <c r="C35" s="87" t="s">
        <v>133</v>
      </c>
    </row>
    <row r="36" spans="1:3" ht="12.75" customHeight="1" x14ac:dyDescent="0.2">
      <c r="A36" s="92" t="s">
        <v>255</v>
      </c>
      <c r="B36" s="92" t="s">
        <v>139</v>
      </c>
      <c r="C36" s="53" t="s">
        <v>140</v>
      </c>
    </row>
    <row r="37" spans="1:3" ht="12.75" customHeight="1" x14ac:dyDescent="0.2">
      <c r="A37" s="76" t="s">
        <v>19</v>
      </c>
      <c r="B37" s="77"/>
      <c r="C37" s="62"/>
    </row>
    <row r="38" spans="1:3" ht="12.75" customHeight="1" x14ac:dyDescent="0.2">
      <c r="A38" s="148" t="s">
        <v>358</v>
      </c>
      <c r="B38" s="149" t="s">
        <v>359</v>
      </c>
      <c r="C38" s="150" t="s">
        <v>360</v>
      </c>
    </row>
    <row r="39" spans="1:3" ht="102" x14ac:dyDescent="0.2">
      <c r="A39" s="92" t="s">
        <v>120</v>
      </c>
      <c r="B39" s="75" t="s">
        <v>20</v>
      </c>
      <c r="C39" s="140" t="s">
        <v>346</v>
      </c>
    </row>
    <row r="40" spans="1:3" ht="12.75" customHeight="1" x14ac:dyDescent="0.2">
      <c r="A40" s="92" t="s">
        <v>240</v>
      </c>
      <c r="B40" s="75" t="s">
        <v>21</v>
      </c>
      <c r="C40" s="53" t="s">
        <v>192</v>
      </c>
    </row>
    <row r="41" spans="1:3" ht="12.75" customHeight="1" x14ac:dyDescent="0.2">
      <c r="A41" s="92" t="s">
        <v>241</v>
      </c>
      <c r="B41" s="75" t="s">
        <v>242</v>
      </c>
      <c r="C41" s="53" t="s">
        <v>242</v>
      </c>
    </row>
    <row r="42" spans="1:3" ht="12.75" customHeight="1" x14ac:dyDescent="0.2">
      <c r="A42" s="92" t="s">
        <v>135</v>
      </c>
      <c r="B42" s="75" t="s">
        <v>22</v>
      </c>
      <c r="C42" s="53" t="s">
        <v>104</v>
      </c>
    </row>
    <row r="43" spans="1:3" ht="12.75" customHeight="1" x14ac:dyDescent="0.2">
      <c r="A43" s="92" t="s">
        <v>136</v>
      </c>
      <c r="B43" s="92" t="s">
        <v>137</v>
      </c>
      <c r="C43" s="53" t="s">
        <v>105</v>
      </c>
    </row>
    <row r="44" spans="1:3" ht="12.75" customHeight="1" x14ac:dyDescent="0.2">
      <c r="A44" s="92" t="s">
        <v>243</v>
      </c>
      <c r="B44" s="92" t="s">
        <v>244</v>
      </c>
      <c r="C44" s="53" t="s">
        <v>244</v>
      </c>
    </row>
    <row r="45" spans="1:3" ht="12.75" customHeight="1" x14ac:dyDescent="0.2">
      <c r="A45" s="92" t="s">
        <v>245</v>
      </c>
      <c r="B45" s="92" t="s">
        <v>246</v>
      </c>
      <c r="C45" s="53" t="s">
        <v>246</v>
      </c>
    </row>
    <row r="46" spans="1:3" ht="12.75" customHeight="1" x14ac:dyDescent="0.2">
      <c r="A46" s="92" t="s">
        <v>247</v>
      </c>
      <c r="B46" s="92" t="s">
        <v>248</v>
      </c>
      <c r="C46" s="53" t="s">
        <v>248</v>
      </c>
    </row>
    <row r="47" spans="1:3" ht="12.75" customHeight="1" x14ac:dyDescent="0.2">
      <c r="A47" s="92" t="s">
        <v>249</v>
      </c>
      <c r="B47" s="92" t="s">
        <v>250</v>
      </c>
      <c r="C47" s="53" t="s">
        <v>250</v>
      </c>
    </row>
    <row r="48" spans="1:3" ht="12.75" customHeight="1" x14ac:dyDescent="0.2">
      <c r="A48" s="92" t="s">
        <v>257</v>
      </c>
      <c r="B48" s="92" t="s">
        <v>258</v>
      </c>
      <c r="C48" s="53" t="s">
        <v>258</v>
      </c>
    </row>
    <row r="49" spans="1:3" ht="12.75" customHeight="1" x14ac:dyDescent="0.2">
      <c r="A49" s="155" t="s">
        <v>367</v>
      </c>
      <c r="B49" s="155" t="s">
        <v>368</v>
      </c>
      <c r="C49" s="156" t="s">
        <v>369</v>
      </c>
    </row>
    <row r="50" spans="1:3" ht="12.75" customHeight="1" x14ac:dyDescent="0.2">
      <c r="A50" s="155" t="s">
        <v>370</v>
      </c>
      <c r="B50" s="155" t="s">
        <v>371</v>
      </c>
      <c r="C50" s="156" t="s">
        <v>372</v>
      </c>
    </row>
    <row r="51" spans="1:3" ht="12.75" customHeight="1" x14ac:dyDescent="0.2">
      <c r="A51" s="155" t="s">
        <v>373</v>
      </c>
      <c r="B51" s="155" t="s">
        <v>374</v>
      </c>
      <c r="C51" s="156" t="s">
        <v>375</v>
      </c>
    </row>
    <row r="52" spans="1:3" ht="12.75" customHeight="1" x14ac:dyDescent="0.2">
      <c r="A52" s="155" t="s">
        <v>376</v>
      </c>
      <c r="B52" s="155" t="s">
        <v>377</v>
      </c>
      <c r="C52" s="156">
        <v>52783850</v>
      </c>
    </row>
    <row r="53" spans="1:3" ht="12.75" customHeight="1" x14ac:dyDescent="0.2">
      <c r="A53" s="155" t="s">
        <v>378</v>
      </c>
      <c r="B53" s="155" t="s">
        <v>379</v>
      </c>
      <c r="C53" s="59" t="s">
        <v>380</v>
      </c>
    </row>
    <row r="54" spans="1:3" ht="12.75" customHeight="1" x14ac:dyDescent="0.2">
      <c r="A54" s="92" t="s">
        <v>141</v>
      </c>
      <c r="B54" s="75" t="s">
        <v>217</v>
      </c>
      <c r="C54" s="181">
        <v>40026</v>
      </c>
    </row>
    <row r="55" spans="1:3" ht="12.75" customHeight="1" x14ac:dyDescent="0.2">
      <c r="A55" s="99" t="s">
        <v>142</v>
      </c>
      <c r="B55" s="78" t="s">
        <v>218</v>
      </c>
      <c r="C55" s="182">
        <v>40178</v>
      </c>
    </row>
    <row r="56" spans="1:3" ht="12.75" customHeight="1" x14ac:dyDescent="0.2">
      <c r="A56" s="92" t="s">
        <v>259</v>
      </c>
      <c r="B56" s="75" t="s">
        <v>260</v>
      </c>
      <c r="C56" s="64">
        <v>100000</v>
      </c>
    </row>
    <row r="57" spans="1:3" ht="12.75" customHeight="1" x14ac:dyDescent="0.2">
      <c r="A57" s="92" t="s">
        <v>261</v>
      </c>
      <c r="B57" s="75" t="s">
        <v>262</v>
      </c>
      <c r="C57" s="64">
        <v>7722</v>
      </c>
    </row>
    <row r="58" spans="1:3" ht="12.75" customHeight="1" x14ac:dyDescent="0.2">
      <c r="A58" s="92" t="s">
        <v>267</v>
      </c>
      <c r="B58" s="75" t="s">
        <v>28</v>
      </c>
      <c r="C58" s="101">
        <v>0.15</v>
      </c>
    </row>
    <row r="59" spans="1:3" ht="12.75" customHeight="1" x14ac:dyDescent="0.2">
      <c r="A59" s="76" t="s">
        <v>23</v>
      </c>
      <c r="B59" s="77"/>
      <c r="C59" s="61"/>
    </row>
    <row r="60" spans="1:3" ht="12.75" customHeight="1" x14ac:dyDescent="0.2">
      <c r="A60" s="75" t="s">
        <v>263</v>
      </c>
      <c r="B60" s="75" t="s">
        <v>264</v>
      </c>
      <c r="C60" s="53">
        <v>153</v>
      </c>
    </row>
    <row r="61" spans="1:3" ht="12.75" customHeight="1" x14ac:dyDescent="0.2">
      <c r="A61" s="75" t="s">
        <v>265</v>
      </c>
      <c r="B61" s="75" t="s">
        <v>266</v>
      </c>
      <c r="C61" s="53">
        <v>133</v>
      </c>
    </row>
    <row r="62" spans="1:3" ht="12.75" customHeight="1" x14ac:dyDescent="0.2">
      <c r="A62" s="92" t="s">
        <v>251</v>
      </c>
      <c r="B62" s="92" t="s">
        <v>187</v>
      </c>
      <c r="C62" s="53">
        <v>2</v>
      </c>
    </row>
    <row r="63" spans="1:3" ht="12.75" customHeight="1" x14ac:dyDescent="0.2">
      <c r="A63" s="92" t="s">
        <v>252</v>
      </c>
      <c r="B63" s="92" t="s">
        <v>193</v>
      </c>
      <c r="C63" s="53" t="s">
        <v>186</v>
      </c>
    </row>
    <row r="64" spans="1:3" ht="12.75" customHeight="1" x14ac:dyDescent="0.2">
      <c r="A64" s="92" t="s">
        <v>253</v>
      </c>
      <c r="B64" s="92" t="s">
        <v>195</v>
      </c>
      <c r="C64" s="53" t="s">
        <v>189</v>
      </c>
    </row>
    <row r="65" spans="1:3" ht="12.75" customHeight="1" x14ac:dyDescent="0.2">
      <c r="A65" s="92" t="s">
        <v>256</v>
      </c>
      <c r="B65" s="92" t="s">
        <v>194</v>
      </c>
      <c r="C65" s="53" t="s">
        <v>190</v>
      </c>
    </row>
    <row r="66" spans="1:3" ht="12.75" customHeight="1" x14ac:dyDescent="0.2">
      <c r="A66" s="92" t="s">
        <v>254</v>
      </c>
      <c r="B66" s="92" t="s">
        <v>196</v>
      </c>
      <c r="C66" s="53" t="s">
        <v>191</v>
      </c>
    </row>
    <row r="67" spans="1:3" ht="12.75" customHeight="1" x14ac:dyDescent="0.2">
      <c r="A67" s="80" t="s">
        <v>24</v>
      </c>
      <c r="B67" s="79"/>
      <c r="C67" s="63"/>
    </row>
    <row r="68" spans="1:3" ht="12.75" customHeight="1" x14ac:dyDescent="0.2">
      <c r="A68" s="92" t="s">
        <v>143</v>
      </c>
      <c r="B68" s="75" t="s">
        <v>25</v>
      </c>
      <c r="C68" s="53" t="s">
        <v>144</v>
      </c>
    </row>
    <row r="69" spans="1:3" ht="12.75" customHeight="1" x14ac:dyDescent="0.2">
      <c r="A69" s="92" t="s">
        <v>145</v>
      </c>
      <c r="B69" s="75" t="s">
        <v>26</v>
      </c>
      <c r="C69" s="181">
        <v>39995</v>
      </c>
    </row>
    <row r="70" spans="1:3" ht="12.75" customHeight="1" x14ac:dyDescent="0.2">
      <c r="A70" s="100" t="s">
        <v>146</v>
      </c>
      <c r="B70" s="75" t="s">
        <v>27</v>
      </c>
      <c r="C70" s="60" t="s">
        <v>147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1"/>
  <sheetViews>
    <sheetView showGridLines="0" showZeros="0" workbookViewId="0"/>
  </sheetViews>
  <sheetFormatPr defaultColWidth="9.140625" defaultRowHeight="12.75" x14ac:dyDescent="0.2"/>
  <cols>
    <col min="1" max="1" width="12.140625" customWidth="1"/>
    <col min="2" max="2" width="49.42578125" customWidth="1"/>
    <col min="3" max="3" width="13.7109375" customWidth="1"/>
    <col min="4" max="4" width="17.85546875" customWidth="1"/>
  </cols>
  <sheetData>
    <row r="1" spans="1:4" ht="11.25" customHeight="1" thickBot="1" x14ac:dyDescent="0.25">
      <c r="A1" s="29" t="s">
        <v>56</v>
      </c>
    </row>
    <row r="2" spans="1:4" ht="15" customHeight="1" thickTop="1" x14ac:dyDescent="0.2">
      <c r="A2" s="232" t="str">
        <f>razonsocial</f>
        <v>Neodata, S.A. de C.V.</v>
      </c>
      <c r="B2" s="233"/>
      <c r="C2" s="233"/>
      <c r="D2" s="9"/>
    </row>
    <row r="3" spans="1:4" ht="15" customHeight="1" x14ac:dyDescent="0.2">
      <c r="A3" s="234"/>
      <c r="B3" s="235"/>
      <c r="C3" s="235"/>
      <c r="D3" s="222"/>
    </row>
    <row r="4" spans="1:4" ht="12.75" customHeight="1" x14ac:dyDescent="0.2">
      <c r="A4" s="213" t="s">
        <v>114</v>
      </c>
      <c r="B4" s="236" t="str">
        <f>nombrecliente</f>
        <v>Sistema de Comunicaciones y Transportes, Sistema de Transporte Colectivo Metro, Administración General de Recursos, Línea 12 (Línea Dorada)</v>
      </c>
      <c r="C4" s="236"/>
      <c r="D4" s="12"/>
    </row>
    <row r="5" spans="1:4" ht="12.75" customHeight="1" x14ac:dyDescent="0.2">
      <c r="A5" s="214"/>
      <c r="B5" s="236"/>
      <c r="C5" s="236"/>
      <c r="D5" s="12"/>
    </row>
    <row r="6" spans="1:4" ht="12.75" customHeight="1" x14ac:dyDescent="0.2">
      <c r="A6" s="214"/>
      <c r="B6" s="236"/>
      <c r="C6" s="236"/>
      <c r="D6" s="12"/>
    </row>
    <row r="7" spans="1:4" ht="12.75" customHeight="1" x14ac:dyDescent="0.2">
      <c r="A7" s="213" t="s">
        <v>424</v>
      </c>
      <c r="B7" s="225" t="str">
        <f>numerodeconcurso</f>
        <v>2009/0257-0001</v>
      </c>
      <c r="C7" s="116" t="s">
        <v>67</v>
      </c>
      <c r="D7" s="173">
        <f>fechadeconcurso</f>
        <v>40017</v>
      </c>
    </row>
    <row r="8" spans="1:4" ht="12.75" customHeight="1" x14ac:dyDescent="0.2">
      <c r="A8" s="213" t="s">
        <v>119</v>
      </c>
      <c r="B8" s="23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6"/>
      <c r="D8" s="12"/>
    </row>
    <row r="9" spans="1:4" ht="12.75" customHeight="1" x14ac:dyDescent="0.2">
      <c r="A9" s="214"/>
      <c r="B9" s="236"/>
      <c r="C9" s="236"/>
      <c r="D9" s="36"/>
    </row>
    <row r="10" spans="1:4" ht="12.75" customHeight="1" x14ac:dyDescent="0.2">
      <c r="A10" s="214"/>
      <c r="B10" s="236"/>
      <c r="C10" s="236"/>
      <c r="D10" s="37"/>
    </row>
    <row r="11" spans="1:4" ht="12.75" customHeight="1" x14ac:dyDescent="0.2">
      <c r="A11" s="214"/>
      <c r="B11" s="236"/>
      <c r="C11" s="236"/>
      <c r="D11" s="12"/>
    </row>
    <row r="12" spans="1:4" ht="12.75" customHeight="1" x14ac:dyDescent="0.2">
      <c r="A12" s="214"/>
      <c r="B12" s="220"/>
      <c r="C12" s="116" t="s">
        <v>222</v>
      </c>
      <c r="D12" s="172">
        <f>fechainicio</f>
        <v>40026</v>
      </c>
    </row>
    <row r="13" spans="1:4" ht="12.75" customHeight="1" x14ac:dyDescent="0.2">
      <c r="A13" s="213" t="s">
        <v>219</v>
      </c>
      <c r="B13" s="219" t="str">
        <f>direcciondelaobra</f>
        <v>Tramo de Barranca del Muerto a Tlahuac.</v>
      </c>
      <c r="C13" s="116" t="s">
        <v>223</v>
      </c>
      <c r="D13" s="172">
        <f>fechaterminacion</f>
        <v>40178</v>
      </c>
    </row>
    <row r="14" spans="1:4" ht="12.75" customHeight="1" thickBot="1" x14ac:dyDescent="0.25">
      <c r="A14" s="215" t="s">
        <v>220</v>
      </c>
      <c r="B14" s="41" t="str">
        <f>ciudaddelaobra&amp;", "&amp;estadodelaobra</f>
        <v>México, Distrito Federal</v>
      </c>
      <c r="C14" s="226" t="s">
        <v>221</v>
      </c>
      <c r="D14" s="106" t="str">
        <f>plazocalculado&amp;" días naturales"</f>
        <v>153 días naturales</v>
      </c>
    </row>
    <row r="15" spans="1:4" ht="12.75" customHeight="1" thickTop="1" x14ac:dyDescent="0.2"/>
    <row r="16" spans="1:4" ht="12.75" customHeight="1" x14ac:dyDescent="0.25">
      <c r="A16" s="48" t="s">
        <v>98</v>
      </c>
      <c r="B16" s="49"/>
      <c r="C16" s="49"/>
    </row>
    <row r="17" spans="1:4" ht="12.75" customHeight="1" thickBot="1" x14ac:dyDescent="0.25"/>
    <row r="18" spans="1:4" ht="21.75" customHeight="1" thickTop="1" thickBot="1" x14ac:dyDescent="0.25">
      <c r="A18" s="145" t="s">
        <v>61</v>
      </c>
      <c r="B18" s="145" t="s">
        <v>68</v>
      </c>
      <c r="C18" s="145" t="s">
        <v>63</v>
      </c>
      <c r="D18" s="145" t="s">
        <v>99</v>
      </c>
    </row>
    <row r="19" spans="1:4" ht="11.25" customHeight="1" thickTop="1" x14ac:dyDescent="0.2">
      <c r="A19" s="8" t="s">
        <v>65</v>
      </c>
      <c r="B19" s="8"/>
      <c r="C19" s="8"/>
    </row>
    <row r="20" spans="1:4" ht="11.25" customHeight="1" x14ac:dyDescent="0.2">
      <c r="A20" s="85" t="s">
        <v>152</v>
      </c>
      <c r="B20" s="185" t="s">
        <v>158</v>
      </c>
      <c r="C20" s="50" t="s">
        <v>33</v>
      </c>
      <c r="D20" s="89" t="s">
        <v>342</v>
      </c>
    </row>
    <row r="21" spans="1:4" ht="11.25" customHeight="1" x14ac:dyDescent="0.2">
      <c r="A21" s="65" t="s">
        <v>66</v>
      </c>
      <c r="B21" s="186"/>
    </row>
  </sheetData>
  <mergeCells count="3">
    <mergeCell ref="A2:C3"/>
    <mergeCell ref="B4:C6"/>
    <mergeCell ref="B8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3"/>
  <sheetViews>
    <sheetView showGridLines="0" showZeros="0" workbookViewId="0"/>
  </sheetViews>
  <sheetFormatPr defaultColWidth="9.140625" defaultRowHeight="12.75" x14ac:dyDescent="0.2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6" ht="11.25" customHeight="1" thickBot="1" x14ac:dyDescent="0.25">
      <c r="A1" s="29" t="s">
        <v>56</v>
      </c>
    </row>
    <row r="2" spans="1:6" ht="15" customHeight="1" thickTop="1" x14ac:dyDescent="0.2">
      <c r="A2" s="256" t="str">
        <f>razonsocial</f>
        <v>Neodata, S.A. de C.V.</v>
      </c>
      <c r="B2" s="257"/>
      <c r="C2" s="257"/>
      <c r="D2" s="257"/>
      <c r="E2" s="28"/>
      <c r="F2" s="9"/>
    </row>
    <row r="3" spans="1:6" ht="15" customHeight="1" x14ac:dyDescent="0.2">
      <c r="A3" s="258"/>
      <c r="B3" s="259"/>
      <c r="C3" s="259"/>
      <c r="D3" s="259"/>
      <c r="E3" s="221"/>
      <c r="F3" s="222"/>
    </row>
    <row r="4" spans="1:6" ht="12.75" customHeight="1" x14ac:dyDescent="0.2">
      <c r="A4" s="213" t="s">
        <v>114</v>
      </c>
      <c r="B4" s="236" t="str">
        <f>nombrecliente</f>
        <v>Sistema de Comunicaciones y Transportes, Sistema de Transporte Colectivo Metro, Administración General de Recursos, Línea 12 (Línea Dorada)</v>
      </c>
      <c r="C4" s="236"/>
      <c r="D4" s="236"/>
      <c r="E4" s="11"/>
      <c r="F4" s="12"/>
    </row>
    <row r="5" spans="1:6" ht="12.75" customHeight="1" x14ac:dyDescent="0.2">
      <c r="A5" s="214"/>
      <c r="B5" s="236"/>
      <c r="C5" s="236"/>
      <c r="D5" s="236"/>
      <c r="E5" s="11"/>
      <c r="F5" s="12"/>
    </row>
    <row r="6" spans="1:6" ht="12.75" customHeight="1" x14ac:dyDescent="0.2">
      <c r="A6" s="214"/>
      <c r="B6" s="236"/>
      <c r="C6" s="236"/>
      <c r="D6" s="236"/>
      <c r="E6" s="11"/>
      <c r="F6" s="12"/>
    </row>
    <row r="7" spans="1:6" ht="12.75" customHeight="1" x14ac:dyDescent="0.2">
      <c r="A7" s="213" t="s">
        <v>424</v>
      </c>
      <c r="B7" s="105" t="str">
        <f>numerodeconcurso</f>
        <v>2009/0257-0001</v>
      </c>
      <c r="D7" s="102" t="s">
        <v>67</v>
      </c>
      <c r="E7" s="171">
        <f>fechadeconcurso</f>
        <v>40017</v>
      </c>
      <c r="F7" s="12"/>
    </row>
    <row r="8" spans="1:6" ht="12.75" customHeight="1" x14ac:dyDescent="0.2">
      <c r="A8" s="213" t="s">
        <v>119</v>
      </c>
      <c r="B8" s="25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55"/>
      <c r="D8" s="255"/>
      <c r="E8" s="81"/>
      <c r="F8" s="15" t="s">
        <v>57</v>
      </c>
    </row>
    <row r="9" spans="1:6" ht="12.75" customHeight="1" x14ac:dyDescent="0.2">
      <c r="A9" s="214"/>
      <c r="B9" s="255"/>
      <c r="C9" s="255"/>
      <c r="D9" s="255"/>
      <c r="E9" s="81"/>
      <c r="F9" s="254" t="s">
        <v>422</v>
      </c>
    </row>
    <row r="10" spans="1:6" ht="12.75" customHeight="1" x14ac:dyDescent="0.2">
      <c r="A10" s="214"/>
      <c r="B10" s="255"/>
      <c r="C10" s="255"/>
      <c r="D10" s="255"/>
      <c r="E10" s="81"/>
      <c r="F10" s="254"/>
    </row>
    <row r="11" spans="1:6" ht="12.75" customHeight="1" x14ac:dyDescent="0.2">
      <c r="A11" s="214"/>
      <c r="B11" s="255"/>
      <c r="C11" s="255"/>
      <c r="D11" s="255"/>
      <c r="E11" s="81"/>
      <c r="F11" s="12"/>
    </row>
    <row r="12" spans="1:6" ht="12.75" customHeight="1" x14ac:dyDescent="0.2">
      <c r="A12" s="214"/>
      <c r="B12" s="255"/>
      <c r="C12" s="255"/>
      <c r="D12" s="255"/>
      <c r="E12" s="81"/>
      <c r="F12" s="12"/>
    </row>
    <row r="13" spans="1:6" ht="12.75" customHeight="1" x14ac:dyDescent="0.2">
      <c r="A13" s="214"/>
      <c r="B13" s="255"/>
      <c r="C13" s="255"/>
      <c r="D13" s="255"/>
      <c r="E13" s="81"/>
      <c r="F13" s="12"/>
    </row>
    <row r="14" spans="1:6" ht="12.75" customHeight="1" x14ac:dyDescent="0.2">
      <c r="A14" s="213" t="s">
        <v>219</v>
      </c>
      <c r="B14" s="81" t="str">
        <f>direcciondelaobra</f>
        <v>Tramo de Barranca del Muerto a Tlahuac.</v>
      </c>
      <c r="C14" s="81"/>
      <c r="D14" s="107" t="s">
        <v>221</v>
      </c>
      <c r="E14" s="212" t="str">
        <f>plazocalculado&amp;" días naturales"</f>
        <v>153 días naturales</v>
      </c>
      <c r="F14" s="37"/>
    </row>
    <row r="15" spans="1:6" ht="12.75" customHeight="1" x14ac:dyDescent="0.2">
      <c r="A15" s="213" t="s">
        <v>220</v>
      </c>
      <c r="B15" s="81" t="str">
        <f>ciudaddelaobra&amp;", "&amp;estadodelaobra</f>
        <v>México, Distrito Federal</v>
      </c>
      <c r="C15" s="107" t="s">
        <v>222</v>
      </c>
      <c r="D15" s="211">
        <f>fechainicio</f>
        <v>40026</v>
      </c>
      <c r="E15" s="102" t="s">
        <v>223</v>
      </c>
      <c r="F15" s="210">
        <f>fechaterminacion</f>
        <v>40178</v>
      </c>
    </row>
    <row r="16" spans="1:6" ht="12.75" customHeight="1" thickBot="1" x14ac:dyDescent="0.25">
      <c r="A16" s="16"/>
      <c r="B16" s="17"/>
      <c r="C16" s="17"/>
      <c r="D16" s="17"/>
      <c r="E16" s="108"/>
      <c r="F16" s="106"/>
    </row>
    <row r="17" spans="1:6" ht="12.75" customHeight="1" thickTop="1" x14ac:dyDescent="0.2"/>
    <row r="18" spans="1:6" ht="12.75" customHeight="1" x14ac:dyDescent="0.2">
      <c r="A18" s="1" t="s">
        <v>75</v>
      </c>
      <c r="B18" s="30"/>
      <c r="C18" s="30"/>
      <c r="D18" s="30"/>
      <c r="E18" s="30"/>
      <c r="F18" s="30"/>
    </row>
    <row r="19" spans="1:6" ht="12.75" customHeight="1" x14ac:dyDescent="0.2"/>
    <row r="20" spans="1:6" ht="21.75" customHeight="1" x14ac:dyDescent="0.2">
      <c r="A20" s="31" t="s">
        <v>61</v>
      </c>
      <c r="B20" s="32" t="s">
        <v>68</v>
      </c>
      <c r="C20" s="33" t="s">
        <v>63</v>
      </c>
      <c r="D20" s="34" t="s">
        <v>76</v>
      </c>
      <c r="E20" s="34" t="s">
        <v>77</v>
      </c>
      <c r="F20" s="38" t="s">
        <v>78</v>
      </c>
    </row>
    <row r="21" spans="1:6" ht="11.25" customHeight="1" thickTop="1" x14ac:dyDescent="0.2">
      <c r="A21" s="8" t="s">
        <v>65</v>
      </c>
      <c r="B21" s="8"/>
      <c r="C21" s="8"/>
      <c r="D21" s="8"/>
      <c r="E21" s="8"/>
      <c r="F21" s="8"/>
    </row>
    <row r="22" spans="1:6" ht="11.25" customHeight="1" x14ac:dyDescent="0.2">
      <c r="A22" s="84" t="s">
        <v>152</v>
      </c>
      <c r="B22" s="183" t="s">
        <v>158</v>
      </c>
      <c r="C22" s="26" t="s">
        <v>33</v>
      </c>
      <c r="D22" s="91" t="s">
        <v>284</v>
      </c>
      <c r="E22" s="139" t="s">
        <v>301</v>
      </c>
      <c r="F22" s="88" t="s">
        <v>286</v>
      </c>
    </row>
    <row r="23" spans="1:6" ht="11.25" customHeight="1" x14ac:dyDescent="0.2">
      <c r="A23" s="8" t="s">
        <v>66</v>
      </c>
    </row>
  </sheetData>
  <mergeCells count="4">
    <mergeCell ref="F9:F10"/>
    <mergeCell ref="B8:D13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0"/>
  <sheetViews>
    <sheetView showGridLines="0" showZeros="0" workbookViewId="0"/>
  </sheetViews>
  <sheetFormatPr defaultColWidth="9.140625" defaultRowHeight="12.75" x14ac:dyDescent="0.2"/>
  <cols>
    <col min="1" max="1" width="11.5703125" customWidth="1"/>
    <col min="2" max="2" width="32.7109375" customWidth="1"/>
    <col min="3" max="3" width="9.7109375" customWidth="1"/>
    <col min="4" max="4" width="11.85546875" customWidth="1"/>
    <col min="5" max="5" width="12.28515625" customWidth="1"/>
    <col min="6" max="6" width="10.85546875" customWidth="1"/>
    <col min="7" max="7" width="9.5703125" customWidth="1"/>
    <col min="8" max="8" width="11.28515625" customWidth="1"/>
    <col min="9" max="9" width="13.140625" customWidth="1"/>
    <col min="10" max="10" width="6.42578125" customWidth="1"/>
  </cols>
  <sheetData>
    <row r="1" spans="1:9" ht="11.25" customHeight="1" thickBot="1" x14ac:dyDescent="0.25">
      <c r="A1" s="29" t="s">
        <v>56</v>
      </c>
    </row>
    <row r="2" spans="1:9" ht="15" customHeight="1" thickTop="1" x14ac:dyDescent="0.2">
      <c r="A2" s="232" t="str">
        <f>razonsocial</f>
        <v>Neodata, S.A. de C.V.</v>
      </c>
      <c r="B2" s="233"/>
      <c r="C2" s="233"/>
      <c r="D2" s="233"/>
      <c r="E2" s="233"/>
      <c r="F2" s="233"/>
      <c r="G2" s="233"/>
      <c r="H2" s="110"/>
      <c r="I2" s="111"/>
    </row>
    <row r="3" spans="1:9" ht="15" customHeight="1" x14ac:dyDescent="0.2">
      <c r="A3" s="234"/>
      <c r="B3" s="235"/>
      <c r="C3" s="235"/>
      <c r="D3" s="235"/>
      <c r="E3" s="235"/>
      <c r="F3" s="235"/>
      <c r="G3" s="235"/>
      <c r="H3" s="26"/>
      <c r="I3" s="112"/>
    </row>
    <row r="4" spans="1:9" ht="15" customHeight="1" x14ac:dyDescent="0.2">
      <c r="A4" s="216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37"/>
      <c r="H4" s="26"/>
      <c r="I4" s="112"/>
    </row>
    <row r="5" spans="1:9" ht="15" customHeight="1" x14ac:dyDescent="0.2">
      <c r="A5" s="217"/>
      <c r="B5" s="237"/>
      <c r="C5" s="237"/>
      <c r="D5" s="237"/>
      <c r="E5" s="237"/>
      <c r="F5" s="237"/>
      <c r="G5" s="237"/>
      <c r="H5" s="26"/>
      <c r="I5" s="112"/>
    </row>
    <row r="6" spans="1:9" ht="15" customHeight="1" x14ac:dyDescent="0.2">
      <c r="A6" s="217"/>
      <c r="B6" s="237"/>
      <c r="C6" s="237"/>
      <c r="D6" s="237"/>
      <c r="E6" s="237"/>
      <c r="F6" s="237"/>
      <c r="G6" s="237"/>
      <c r="H6" s="26"/>
      <c r="I6" s="112"/>
    </row>
    <row r="7" spans="1:9" ht="15" customHeight="1" x14ac:dyDescent="0.2">
      <c r="A7" s="216" t="s">
        <v>424</v>
      </c>
      <c r="B7" s="26" t="str">
        <f>numerodeconcurso</f>
        <v>2009/0257-0001</v>
      </c>
      <c r="C7" s="44"/>
      <c r="D7" s="116" t="s">
        <v>67</v>
      </c>
      <c r="E7" s="170">
        <f>fechadeconcurso</f>
        <v>40017</v>
      </c>
      <c r="G7" s="116" t="s">
        <v>221</v>
      </c>
      <c r="H7" s="26" t="str">
        <f>plazocalculado&amp;" días naturales"</f>
        <v>153 días naturales</v>
      </c>
      <c r="I7" s="112"/>
    </row>
    <row r="8" spans="1:9" ht="15" customHeight="1" x14ac:dyDescent="0.2">
      <c r="A8" s="216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37"/>
      <c r="H8" s="26"/>
      <c r="I8" s="112"/>
    </row>
    <row r="9" spans="1:9" ht="15" customHeight="1" x14ac:dyDescent="0.2">
      <c r="A9" s="217"/>
      <c r="B9" s="237"/>
      <c r="C9" s="237"/>
      <c r="D9" s="237"/>
      <c r="E9" s="237"/>
      <c r="F9" s="237"/>
      <c r="G9" s="237"/>
      <c r="H9" s="26"/>
      <c r="I9" s="109" t="s">
        <v>57</v>
      </c>
    </row>
    <row r="10" spans="1:9" ht="15" customHeight="1" x14ac:dyDescent="0.2">
      <c r="A10" s="217"/>
      <c r="B10" s="237"/>
      <c r="C10" s="237"/>
      <c r="D10" s="237"/>
      <c r="E10" s="237"/>
      <c r="F10" s="237"/>
      <c r="G10" s="237"/>
      <c r="H10" s="26"/>
      <c r="I10" s="254" t="s">
        <v>422</v>
      </c>
    </row>
    <row r="11" spans="1:9" ht="15" customHeight="1" x14ac:dyDescent="0.2">
      <c r="A11" s="217"/>
      <c r="B11" s="237"/>
      <c r="C11" s="237"/>
      <c r="D11" s="237"/>
      <c r="E11" s="237"/>
      <c r="F11" s="237"/>
      <c r="G11" s="237"/>
      <c r="H11" s="26"/>
      <c r="I11" s="260"/>
    </row>
    <row r="12" spans="1:9" ht="15" customHeight="1" x14ac:dyDescent="0.2">
      <c r="A12" s="216" t="s">
        <v>219</v>
      </c>
      <c r="B12" s="26" t="str">
        <f>direcciondelaobra</f>
        <v>Tramo de Barranca del Muerto a Tlahuac.</v>
      </c>
      <c r="C12" s="26"/>
      <c r="D12" s="116" t="s">
        <v>222</v>
      </c>
      <c r="E12" s="170">
        <f>fechainicio</f>
        <v>40026</v>
      </c>
      <c r="F12" s="116" t="s">
        <v>223</v>
      </c>
      <c r="G12" s="170">
        <f>fechaterminacion</f>
        <v>40178</v>
      </c>
      <c r="H12" s="26"/>
      <c r="I12" s="112"/>
    </row>
    <row r="13" spans="1:9" ht="15" customHeight="1" thickBot="1" x14ac:dyDescent="0.25">
      <c r="A13" s="218" t="s">
        <v>220</v>
      </c>
      <c r="B13" s="113" t="str">
        <f>ciudaddelaobra&amp;", "&amp;estadodelaobra</f>
        <v>México, Distrito Federal</v>
      </c>
      <c r="C13" s="113"/>
      <c r="D13" s="113"/>
      <c r="E13" s="113"/>
      <c r="F13" s="113"/>
      <c r="G13" s="113"/>
      <c r="H13" s="113"/>
      <c r="I13" s="114"/>
    </row>
    <row r="14" spans="1:9" ht="12.75" customHeight="1" thickTop="1" x14ac:dyDescent="0.2"/>
    <row r="15" spans="1:9" ht="12.75" customHeight="1" x14ac:dyDescent="0.2">
      <c r="A15" s="1" t="s">
        <v>75</v>
      </c>
      <c r="B15" s="30"/>
      <c r="C15" s="30"/>
      <c r="D15" s="30"/>
      <c r="E15" s="30"/>
      <c r="F15" s="30"/>
      <c r="G15" s="30"/>
      <c r="H15" s="30"/>
      <c r="I15" s="30"/>
    </row>
    <row r="16" spans="1:9" ht="12.75" customHeight="1" x14ac:dyDescent="0.2"/>
    <row r="17" spans="1:9" ht="21.75" customHeight="1" x14ac:dyDescent="0.2">
      <c r="A17" s="31" t="s">
        <v>61</v>
      </c>
      <c r="B17" s="32" t="s">
        <v>68</v>
      </c>
      <c r="C17" s="33" t="s">
        <v>63</v>
      </c>
      <c r="D17" s="34" t="s">
        <v>76</v>
      </c>
      <c r="E17" s="34" t="s">
        <v>77</v>
      </c>
      <c r="F17" s="33" t="s">
        <v>78</v>
      </c>
      <c r="G17" s="33" t="s">
        <v>79</v>
      </c>
      <c r="H17" s="33" t="s">
        <v>80</v>
      </c>
      <c r="I17" s="35" t="s">
        <v>81</v>
      </c>
    </row>
    <row r="18" spans="1:9" ht="11.25" customHeight="1" thickTop="1" x14ac:dyDescent="0.2">
      <c r="A18" s="8" t="s">
        <v>65</v>
      </c>
      <c r="B18" s="8"/>
      <c r="C18" s="8"/>
      <c r="D18" s="8"/>
      <c r="E18" s="8"/>
      <c r="F18" s="8"/>
    </row>
    <row r="19" spans="1:9" ht="11.25" customHeight="1" x14ac:dyDescent="0.2">
      <c r="A19" s="84" t="s">
        <v>152</v>
      </c>
      <c r="B19" s="183" t="s">
        <v>158</v>
      </c>
      <c r="C19" s="27" t="s">
        <v>33</v>
      </c>
      <c r="D19" s="91" t="s">
        <v>284</v>
      </c>
      <c r="E19" s="139" t="s">
        <v>301</v>
      </c>
      <c r="F19" s="88" t="s">
        <v>286</v>
      </c>
      <c r="G19" s="88" t="s">
        <v>273</v>
      </c>
      <c r="H19" s="88" t="s">
        <v>305</v>
      </c>
      <c r="I19" s="88" t="s">
        <v>287</v>
      </c>
    </row>
    <row r="20" spans="1:9" ht="11.25" customHeight="1" x14ac:dyDescent="0.2">
      <c r="A20" s="8" t="s">
        <v>66</v>
      </c>
    </row>
  </sheetData>
  <mergeCells count="4">
    <mergeCell ref="B8:G11"/>
    <mergeCell ref="I10:I11"/>
    <mergeCell ref="A2:G3"/>
    <mergeCell ref="B4:G6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1"/>
  <sheetViews>
    <sheetView showGridLines="0" showZeros="0" workbookViewId="0"/>
  </sheetViews>
  <sheetFormatPr defaultColWidth="9.140625" defaultRowHeight="12.75" x14ac:dyDescent="0.2"/>
  <cols>
    <col min="1" max="1" width="11.7109375" customWidth="1"/>
    <col min="2" max="2" width="30.42578125" customWidth="1"/>
    <col min="3" max="4" width="11.7109375" customWidth="1"/>
    <col min="5" max="5" width="20.7109375" customWidth="1"/>
    <col min="6" max="6" width="10.7109375" customWidth="1"/>
    <col min="7" max="7" width="12.85546875" customWidth="1"/>
    <col min="8" max="8" width="14" hidden="1" customWidth="1"/>
    <col min="9" max="9" width="12.7109375" customWidth="1"/>
  </cols>
  <sheetData>
    <row r="1" spans="1:9" ht="11.25" customHeight="1" thickBot="1" x14ac:dyDescent="0.25">
      <c r="A1" s="187" t="s">
        <v>56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32" t="str">
        <f>razonsocial</f>
        <v>Neodata, S.A. de C.V.</v>
      </c>
      <c r="B2" s="233"/>
      <c r="C2" s="233"/>
      <c r="D2" s="233"/>
      <c r="E2" s="233"/>
      <c r="F2" s="233"/>
      <c r="G2" s="40"/>
      <c r="H2" s="40"/>
      <c r="I2" s="39"/>
    </row>
    <row r="3" spans="1:9" ht="15" customHeight="1" x14ac:dyDescent="0.25">
      <c r="A3" s="234"/>
      <c r="B3" s="235"/>
      <c r="C3" s="235"/>
      <c r="D3" s="235"/>
      <c r="E3" s="235"/>
      <c r="F3" s="235"/>
      <c r="G3" s="224"/>
      <c r="H3" s="224"/>
      <c r="I3" s="12"/>
    </row>
    <row r="4" spans="1:9" ht="12.75" customHeight="1" x14ac:dyDescent="0.2">
      <c r="A4" s="21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9"/>
      <c r="H4" s="29"/>
      <c r="I4" s="47"/>
    </row>
    <row r="5" spans="1:9" ht="12.75" customHeight="1" x14ac:dyDescent="0.2">
      <c r="A5" s="214"/>
      <c r="B5" s="237"/>
      <c r="C5" s="237"/>
      <c r="D5" s="237"/>
      <c r="E5" s="237"/>
      <c r="F5" s="237"/>
      <c r="G5" s="29"/>
      <c r="H5" s="29"/>
      <c r="I5" s="47"/>
    </row>
    <row r="6" spans="1:9" ht="12.75" customHeight="1" x14ac:dyDescent="0.2">
      <c r="A6" s="214"/>
      <c r="B6" s="237"/>
      <c r="C6" s="237"/>
      <c r="D6" s="237"/>
      <c r="E6" s="237"/>
      <c r="F6" s="237"/>
      <c r="G6" s="29"/>
      <c r="H6" s="29"/>
      <c r="I6" s="47"/>
    </row>
    <row r="7" spans="1:9" ht="12.75" customHeight="1" x14ac:dyDescent="0.2">
      <c r="A7" s="213" t="s">
        <v>424</v>
      </c>
      <c r="B7" s="105" t="str">
        <f>numerodeconcurso</f>
        <v>2009/0257-0001</v>
      </c>
      <c r="C7" s="116" t="s">
        <v>67</v>
      </c>
      <c r="D7" s="169">
        <f>fechadeconcurso</f>
        <v>40017</v>
      </c>
      <c r="E7" s="163"/>
      <c r="F7" s="116" t="s">
        <v>221</v>
      </c>
      <c r="G7" s="26" t="str">
        <f>plazocalculado&amp;" días naturales"</f>
        <v>153 días naturales</v>
      </c>
      <c r="H7" s="26"/>
      <c r="I7" s="47"/>
    </row>
    <row r="8" spans="1:9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37"/>
      <c r="H8" s="157"/>
      <c r="I8" s="47"/>
    </row>
    <row r="9" spans="1:9" ht="11.25" customHeight="1" x14ac:dyDescent="0.2">
      <c r="A9" s="214"/>
      <c r="B9" s="237"/>
      <c r="C9" s="237"/>
      <c r="D9" s="237"/>
      <c r="E9" s="237"/>
      <c r="F9" s="237"/>
      <c r="G9" s="237"/>
      <c r="H9" s="157"/>
      <c r="I9" s="14" t="s">
        <v>57</v>
      </c>
    </row>
    <row r="10" spans="1:9" ht="11.25" customHeight="1" x14ac:dyDescent="0.2">
      <c r="A10" s="214"/>
      <c r="B10" s="237"/>
      <c r="C10" s="237"/>
      <c r="D10" s="237"/>
      <c r="E10" s="237"/>
      <c r="F10" s="237"/>
      <c r="G10" s="237"/>
      <c r="H10" s="157"/>
      <c r="I10" s="250" t="s">
        <v>423</v>
      </c>
    </row>
    <row r="11" spans="1:9" ht="11.25" customHeight="1" x14ac:dyDescent="0.2">
      <c r="A11" s="214"/>
      <c r="B11" s="237"/>
      <c r="C11" s="237"/>
      <c r="D11" s="237"/>
      <c r="E11" s="237"/>
      <c r="F11" s="237"/>
      <c r="G11" s="237"/>
      <c r="H11" s="157"/>
      <c r="I11" s="250"/>
    </row>
    <row r="12" spans="1:9" ht="11.25" customHeight="1" x14ac:dyDescent="0.2">
      <c r="A12" s="214"/>
      <c r="B12" s="237"/>
      <c r="C12" s="237"/>
      <c r="D12" s="237"/>
      <c r="E12" s="237"/>
      <c r="F12" s="237"/>
      <c r="G12" s="237"/>
      <c r="H12" s="157"/>
      <c r="I12" s="15"/>
    </row>
    <row r="13" spans="1:9" ht="12.75" customHeight="1" x14ac:dyDescent="0.2">
      <c r="A13" s="213" t="s">
        <v>219</v>
      </c>
      <c r="B13" s="29" t="str">
        <f>direcciondelaobra</f>
        <v>Tramo de Barranca del Muerto a Tlahuac.</v>
      </c>
      <c r="C13" s="29"/>
      <c r="D13" s="116" t="s">
        <v>222</v>
      </c>
      <c r="E13" s="169">
        <f>fechainicio</f>
        <v>40026</v>
      </c>
      <c r="F13" s="116" t="s">
        <v>223</v>
      </c>
      <c r="G13" s="169">
        <f>fechaterminacion</f>
        <v>40178</v>
      </c>
      <c r="H13" s="115"/>
      <c r="I13" s="47"/>
    </row>
    <row r="14" spans="1:9" ht="12.75" customHeight="1" thickBot="1" x14ac:dyDescent="0.25">
      <c r="A14" s="215" t="s">
        <v>220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106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381</v>
      </c>
      <c r="B16" s="43"/>
      <c r="C16" s="43"/>
      <c r="D16" s="43"/>
      <c r="E16" s="43"/>
      <c r="F16" s="43"/>
      <c r="G16" s="43"/>
      <c r="H16" s="43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24" thickTop="1" thickBot="1" x14ac:dyDescent="0.25">
      <c r="A18" s="158" t="s">
        <v>382</v>
      </c>
      <c r="B18" s="34" t="s">
        <v>383</v>
      </c>
      <c r="C18" s="33" t="s">
        <v>384</v>
      </c>
      <c r="D18" s="33" t="s">
        <v>385</v>
      </c>
      <c r="E18" s="34" t="s">
        <v>386</v>
      </c>
      <c r="F18" s="34" t="s">
        <v>387</v>
      </c>
      <c r="G18" s="34" t="s">
        <v>388</v>
      </c>
      <c r="H18" s="34"/>
      <c r="I18" s="38" t="s">
        <v>389</v>
      </c>
    </row>
    <row r="19" spans="1:9" ht="11.25" customHeight="1" thickTop="1" x14ac:dyDescent="0.2">
      <c r="A19" s="8" t="s">
        <v>65</v>
      </c>
      <c r="B19" s="8"/>
      <c r="C19" s="8"/>
      <c r="D19" s="8"/>
      <c r="E19" s="8"/>
      <c r="F19" s="8"/>
      <c r="G19" s="8"/>
      <c r="H19" s="8"/>
      <c r="I19" s="8"/>
    </row>
    <row r="20" spans="1:9" ht="11.25" customHeight="1" x14ac:dyDescent="0.2">
      <c r="A20" s="85" t="s">
        <v>152</v>
      </c>
      <c r="B20" s="188" t="s">
        <v>158</v>
      </c>
      <c r="C20" s="159" t="s">
        <v>168</v>
      </c>
      <c r="D20" s="189" t="s">
        <v>47</v>
      </c>
      <c r="E20" s="190" t="s">
        <v>183</v>
      </c>
      <c r="F20" s="191" t="s">
        <v>166</v>
      </c>
      <c r="G20" s="192" t="s">
        <v>182</v>
      </c>
      <c r="H20" s="90" t="s">
        <v>299</v>
      </c>
      <c r="I20" s="192" t="str">
        <f>IF(H20="p","PROPIO",IF(H20="c","POR COMPRAR",IF(H20="A","ALQUILER","")))</f>
        <v/>
      </c>
    </row>
    <row r="21" spans="1:9" ht="11.25" customHeight="1" x14ac:dyDescent="0.2">
      <c r="A21" s="8" t="s">
        <v>66</v>
      </c>
    </row>
  </sheetData>
  <mergeCells count="4">
    <mergeCell ref="B8:G12"/>
    <mergeCell ref="I10:I11"/>
    <mergeCell ref="A2:F3"/>
    <mergeCell ref="B4:F6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2"/>
  <sheetViews>
    <sheetView showGridLines="0" showZeros="0" workbookViewId="0"/>
  </sheetViews>
  <sheetFormatPr defaultColWidth="9.140625" defaultRowHeight="12.75" x14ac:dyDescent="0.2"/>
  <cols>
    <col min="1" max="1" width="11.7109375" customWidth="1"/>
    <col min="2" max="2" width="20.7109375" customWidth="1"/>
    <col min="3" max="4" width="10.7109375" customWidth="1"/>
    <col min="5" max="5" width="15.7109375" customWidth="1"/>
    <col min="6" max="7" width="10.7109375" customWidth="1"/>
    <col min="8" max="8" width="14" hidden="1" customWidth="1"/>
    <col min="9" max="11" width="10.7109375" customWidth="1"/>
  </cols>
  <sheetData>
    <row r="1" spans="1:11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1" ht="15" customHeight="1" thickTop="1" x14ac:dyDescent="0.25">
      <c r="A2" s="232" t="str">
        <f>razonsocial</f>
        <v>Neodata, S.A. de C.V.</v>
      </c>
      <c r="B2" s="233"/>
      <c r="C2" s="233"/>
      <c r="D2" s="233"/>
      <c r="E2" s="233"/>
      <c r="F2" s="233"/>
      <c r="G2" s="233"/>
      <c r="H2" s="40"/>
      <c r="I2" s="40"/>
      <c r="J2" s="40"/>
      <c r="K2" s="39"/>
    </row>
    <row r="3" spans="1:11" ht="15" customHeight="1" x14ac:dyDescent="0.25">
      <c r="A3" s="234"/>
      <c r="B3" s="235"/>
      <c r="C3" s="235"/>
      <c r="D3" s="235"/>
      <c r="E3" s="235"/>
      <c r="F3" s="235"/>
      <c r="G3" s="235"/>
      <c r="H3" s="224"/>
      <c r="I3" s="224"/>
      <c r="J3" s="224"/>
      <c r="K3" s="12"/>
    </row>
    <row r="4" spans="1:11" ht="12.75" customHeight="1" x14ac:dyDescent="0.2">
      <c r="A4" s="21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37"/>
      <c r="H4" s="29"/>
      <c r="I4" s="29"/>
      <c r="J4" s="29"/>
      <c r="K4" s="47"/>
    </row>
    <row r="5" spans="1:11" ht="12.75" customHeight="1" x14ac:dyDescent="0.2">
      <c r="A5" s="214"/>
      <c r="B5" s="237"/>
      <c r="C5" s="237"/>
      <c r="D5" s="237"/>
      <c r="E5" s="237"/>
      <c r="F5" s="237"/>
      <c r="G5" s="237"/>
      <c r="H5" s="29"/>
      <c r="I5" s="29"/>
      <c r="J5" s="29"/>
      <c r="K5" s="47"/>
    </row>
    <row r="6" spans="1:11" ht="12.75" customHeight="1" x14ac:dyDescent="0.2">
      <c r="A6" s="214"/>
      <c r="B6" s="237"/>
      <c r="C6" s="237"/>
      <c r="D6" s="237"/>
      <c r="E6" s="237"/>
      <c r="F6" s="237"/>
      <c r="G6" s="237"/>
      <c r="H6" s="29"/>
      <c r="I6" s="29"/>
      <c r="J6" s="29"/>
      <c r="K6" s="47"/>
    </row>
    <row r="7" spans="1:11" ht="12.75" customHeight="1" x14ac:dyDescent="0.2">
      <c r="A7" s="213" t="s">
        <v>424</v>
      </c>
      <c r="B7" s="105" t="str">
        <f>numerodeconcurso</f>
        <v>2009/0257-0001</v>
      </c>
      <c r="C7" s="116" t="s">
        <v>67</v>
      </c>
      <c r="D7" s="169">
        <f>fechadeconcurso</f>
        <v>40017</v>
      </c>
      <c r="E7" s="163"/>
      <c r="F7" s="26"/>
      <c r="G7" s="116" t="s">
        <v>221</v>
      </c>
      <c r="H7" s="26"/>
      <c r="I7" s="26" t="str">
        <f>plazocalculado&amp;" días naturales"</f>
        <v>153 días naturales</v>
      </c>
      <c r="J7" s="26"/>
      <c r="K7" s="47"/>
    </row>
    <row r="8" spans="1:11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37"/>
      <c r="H8" s="165"/>
      <c r="I8" s="165"/>
      <c r="J8" s="161"/>
      <c r="K8" s="47"/>
    </row>
    <row r="9" spans="1:11" ht="11.25" customHeight="1" x14ac:dyDescent="0.2">
      <c r="A9" s="214"/>
      <c r="B9" s="237"/>
      <c r="C9" s="237"/>
      <c r="D9" s="237"/>
      <c r="E9" s="237"/>
      <c r="F9" s="237"/>
      <c r="G9" s="237"/>
      <c r="H9" s="165"/>
      <c r="I9" s="165"/>
      <c r="J9" s="13" t="s">
        <v>57</v>
      </c>
      <c r="K9" s="167"/>
    </row>
    <row r="10" spans="1:11" ht="11.25" customHeight="1" x14ac:dyDescent="0.2">
      <c r="A10" s="214"/>
      <c r="B10" s="237"/>
      <c r="C10" s="237"/>
      <c r="D10" s="237"/>
      <c r="E10" s="237"/>
      <c r="F10" s="237"/>
      <c r="G10" s="237"/>
      <c r="H10" s="165"/>
      <c r="I10" s="165"/>
      <c r="J10" s="228" t="s">
        <v>427</v>
      </c>
      <c r="K10" s="250"/>
    </row>
    <row r="11" spans="1:11" ht="11.25" customHeight="1" x14ac:dyDescent="0.2">
      <c r="A11" s="214"/>
      <c r="B11" s="237"/>
      <c r="C11" s="237"/>
      <c r="D11" s="237"/>
      <c r="E11" s="237"/>
      <c r="F11" s="237"/>
      <c r="G11" s="237"/>
      <c r="H11" s="165"/>
      <c r="I11" s="165"/>
      <c r="J11" s="227" t="s">
        <v>428</v>
      </c>
      <c r="K11" s="250"/>
    </row>
    <row r="12" spans="1:11" ht="11.25" customHeight="1" x14ac:dyDescent="0.2">
      <c r="A12" s="214"/>
      <c r="B12" s="237"/>
      <c r="C12" s="237"/>
      <c r="D12" s="237"/>
      <c r="E12" s="237"/>
      <c r="F12" s="237"/>
      <c r="G12" s="237"/>
      <c r="H12" s="165"/>
      <c r="I12" s="165"/>
      <c r="J12" s="161"/>
      <c r="K12" s="15"/>
    </row>
    <row r="13" spans="1:11" ht="12.75" customHeight="1" x14ac:dyDescent="0.2">
      <c r="A13" s="213" t="s">
        <v>219</v>
      </c>
      <c r="B13" s="29" t="str">
        <f>direcciondelaobra</f>
        <v>Tramo de Barranca del Muerto a Tlahuac.</v>
      </c>
      <c r="C13" s="29"/>
      <c r="D13" s="116" t="s">
        <v>222</v>
      </c>
      <c r="E13" s="169">
        <f>fechainicio</f>
        <v>40026</v>
      </c>
      <c r="F13" s="116" t="s">
        <v>223</v>
      </c>
      <c r="G13" s="169">
        <f>fechaterminacion</f>
        <v>40178</v>
      </c>
      <c r="H13" s="162"/>
      <c r="J13" s="115"/>
      <c r="K13" s="47"/>
    </row>
    <row r="14" spans="1:11" ht="12.75" customHeight="1" thickBot="1" x14ac:dyDescent="0.25">
      <c r="A14" s="215" t="s">
        <v>220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42"/>
      <c r="J14" s="42"/>
      <c r="K14" s="106"/>
    </row>
    <row r="15" spans="1:11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11" ht="12.75" customHeight="1" x14ac:dyDescent="0.2">
      <c r="A16" s="1" t="s">
        <v>381</v>
      </c>
      <c r="B16" s="43"/>
      <c r="C16" s="43"/>
      <c r="D16" s="43"/>
      <c r="E16" s="43"/>
      <c r="F16" s="43"/>
      <c r="G16" s="43"/>
      <c r="H16" s="43"/>
    </row>
    <row r="17" spans="1:11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11" ht="12.75" customHeight="1" thickTop="1" thickBot="1" x14ac:dyDescent="0.25">
      <c r="A18" s="262" t="s">
        <v>382</v>
      </c>
      <c r="B18" s="262" t="s">
        <v>383</v>
      </c>
      <c r="C18" s="261" t="s">
        <v>384</v>
      </c>
      <c r="D18" s="261" t="s">
        <v>385</v>
      </c>
      <c r="E18" s="262" t="s">
        <v>386</v>
      </c>
      <c r="F18" s="262" t="s">
        <v>387</v>
      </c>
      <c r="G18" s="262" t="s">
        <v>388</v>
      </c>
      <c r="H18" s="164"/>
      <c r="I18" s="261" t="s">
        <v>389</v>
      </c>
      <c r="J18" s="261"/>
      <c r="K18" s="261"/>
    </row>
    <row r="19" spans="1:11" ht="12.75" customHeight="1" thickTop="1" thickBot="1" x14ac:dyDescent="0.25">
      <c r="A19" s="262"/>
      <c r="B19" s="262"/>
      <c r="C19" s="261"/>
      <c r="D19" s="261"/>
      <c r="E19" s="262"/>
      <c r="F19" s="262"/>
      <c r="G19" s="262"/>
      <c r="H19" s="164"/>
      <c r="I19" s="145" t="s">
        <v>390</v>
      </c>
      <c r="J19" s="145" t="s">
        <v>391</v>
      </c>
      <c r="K19" s="145" t="s">
        <v>392</v>
      </c>
    </row>
    <row r="20" spans="1:11" ht="11.25" customHeight="1" thickTop="1" x14ac:dyDescent="0.2">
      <c r="A20" s="8" t="s">
        <v>65</v>
      </c>
      <c r="B20" s="8"/>
      <c r="C20" s="8"/>
      <c r="D20" s="8"/>
      <c r="E20" s="8"/>
      <c r="F20" s="8"/>
      <c r="G20" s="8"/>
      <c r="H20" s="8"/>
      <c r="I20" s="8"/>
    </row>
    <row r="21" spans="1:11" ht="11.25" customHeight="1" x14ac:dyDescent="0.2">
      <c r="A21" s="85" t="s">
        <v>152</v>
      </c>
      <c r="B21" s="188" t="s">
        <v>158</v>
      </c>
      <c r="C21" s="159" t="s">
        <v>168</v>
      </c>
      <c r="D21" s="189" t="s">
        <v>47</v>
      </c>
      <c r="E21" s="190" t="s">
        <v>183</v>
      </c>
      <c r="F21" s="191" t="s">
        <v>166</v>
      </c>
      <c r="G21" s="192" t="s">
        <v>182</v>
      </c>
      <c r="H21" s="90" t="s">
        <v>299</v>
      </c>
      <c r="I21" s="160" t="str">
        <f>IF(H21="p","PROPIO","")</f>
        <v/>
      </c>
      <c r="J21" s="160" t="str">
        <f>IF(H21="c","POR COMPRAR","")</f>
        <v/>
      </c>
      <c r="K21" s="160" t="str">
        <f>IF(H21="A","ARRENDADA","")</f>
        <v/>
      </c>
    </row>
    <row r="22" spans="1:11" ht="11.25" customHeight="1" x14ac:dyDescent="0.2">
      <c r="A22" s="8" t="s">
        <v>66</v>
      </c>
    </row>
  </sheetData>
  <mergeCells count="12">
    <mergeCell ref="A2:G3"/>
    <mergeCell ref="B4:G6"/>
    <mergeCell ref="I18:K18"/>
    <mergeCell ref="B8:G12"/>
    <mergeCell ref="A18:A19"/>
    <mergeCell ref="B18:B19"/>
    <mergeCell ref="C18:C19"/>
    <mergeCell ref="D18:D19"/>
    <mergeCell ref="E18:E19"/>
    <mergeCell ref="F18:F19"/>
    <mergeCell ref="G18:G19"/>
    <mergeCell ref="K10:K11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7"/>
  <sheetViews>
    <sheetView showGridLines="0" showZeros="0" tabSelected="1" topLeftCell="A16" workbookViewId="0"/>
  </sheetViews>
  <sheetFormatPr defaultColWidth="9.140625" defaultRowHeight="12.75" x14ac:dyDescent="0.2"/>
  <cols>
    <col min="1" max="1" width="11.7109375" customWidth="1"/>
    <col min="2" max="2" width="35.140625" customWidth="1"/>
    <col min="3" max="11" width="10.710937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32" t="str">
        <f>razonsocial</f>
        <v>Neodata, S.A. de C.V.</v>
      </c>
      <c r="B2" s="233"/>
      <c r="C2" s="233"/>
      <c r="D2" s="233"/>
      <c r="E2" s="233"/>
      <c r="F2" s="233"/>
      <c r="G2" s="233"/>
      <c r="H2" s="40"/>
      <c r="I2" s="39"/>
    </row>
    <row r="3" spans="1:9" ht="15" customHeight="1" x14ac:dyDescent="0.25">
      <c r="A3" s="234"/>
      <c r="B3" s="235"/>
      <c r="C3" s="235"/>
      <c r="D3" s="235"/>
      <c r="E3" s="235"/>
      <c r="F3" s="235"/>
      <c r="G3" s="235"/>
      <c r="H3" s="224"/>
      <c r="I3" s="12"/>
    </row>
    <row r="4" spans="1:9" ht="12.75" customHeight="1" x14ac:dyDescent="0.2">
      <c r="A4" s="21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37"/>
      <c r="H4" s="29"/>
      <c r="I4" s="47"/>
    </row>
    <row r="5" spans="1:9" ht="12.75" customHeight="1" x14ac:dyDescent="0.2">
      <c r="A5" s="214"/>
      <c r="B5" s="237"/>
      <c r="C5" s="237"/>
      <c r="D5" s="237"/>
      <c r="E5" s="237"/>
      <c r="F5" s="237"/>
      <c r="G5" s="237"/>
      <c r="H5" s="29"/>
      <c r="I5" s="47"/>
    </row>
    <row r="6" spans="1:9" ht="12.75" customHeight="1" x14ac:dyDescent="0.2">
      <c r="A6" s="214"/>
      <c r="B6" s="237"/>
      <c r="C6" s="237"/>
      <c r="D6" s="237"/>
      <c r="E6" s="237"/>
      <c r="F6" s="237"/>
      <c r="G6" s="237"/>
      <c r="H6" s="29"/>
      <c r="I6" s="47"/>
    </row>
    <row r="7" spans="1:9" ht="12.75" customHeight="1" x14ac:dyDescent="0.2">
      <c r="A7" s="213" t="s">
        <v>424</v>
      </c>
      <c r="B7" s="105" t="str">
        <f>numerodeconcurso</f>
        <v>2009/0257-0001</v>
      </c>
      <c r="C7" s="116" t="s">
        <v>67</v>
      </c>
      <c r="D7" s="193">
        <f>fechadeconcurso</f>
        <v>40017</v>
      </c>
      <c r="E7" s="163"/>
      <c r="F7" s="26"/>
      <c r="G7" s="116" t="s">
        <v>221</v>
      </c>
      <c r="H7" s="26" t="str">
        <f>plazocalculado&amp;" días naturales"</f>
        <v>153 días naturales</v>
      </c>
      <c r="I7" s="47"/>
    </row>
    <row r="8" spans="1:9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37"/>
      <c r="H8" s="165"/>
      <c r="I8" s="47"/>
    </row>
    <row r="9" spans="1:9" ht="11.25" customHeight="1" x14ac:dyDescent="0.2">
      <c r="A9" s="214"/>
      <c r="B9" s="237"/>
      <c r="C9" s="237"/>
      <c r="D9" s="237"/>
      <c r="E9" s="237"/>
      <c r="F9" s="237"/>
      <c r="G9" s="237"/>
      <c r="H9" s="166"/>
      <c r="I9" s="229" t="s">
        <v>57</v>
      </c>
    </row>
    <row r="10" spans="1:9" ht="11.25" customHeight="1" x14ac:dyDescent="0.2">
      <c r="A10" s="214"/>
      <c r="B10" s="237"/>
      <c r="C10" s="237"/>
      <c r="D10" s="237"/>
      <c r="E10" s="237"/>
      <c r="F10" s="237"/>
      <c r="G10" s="237"/>
      <c r="H10" s="168"/>
      <c r="I10" s="230" t="s">
        <v>429</v>
      </c>
    </row>
    <row r="11" spans="1:9" ht="11.25" customHeight="1" x14ac:dyDescent="0.2">
      <c r="A11" s="214"/>
      <c r="B11" s="237"/>
      <c r="C11" s="237"/>
      <c r="D11" s="237"/>
      <c r="E11" s="237"/>
      <c r="F11" s="237"/>
      <c r="G11" s="237"/>
      <c r="H11" s="165"/>
      <c r="I11" s="230" t="s">
        <v>428</v>
      </c>
    </row>
    <row r="12" spans="1:9" ht="11.25" customHeight="1" x14ac:dyDescent="0.2">
      <c r="A12" s="214"/>
      <c r="B12" s="237"/>
      <c r="C12" s="237"/>
      <c r="D12" s="237"/>
      <c r="E12" s="237"/>
      <c r="F12" s="237"/>
      <c r="G12" s="237"/>
      <c r="H12" s="161"/>
      <c r="I12" s="15"/>
    </row>
    <row r="13" spans="1:9" ht="12.75" customHeight="1" x14ac:dyDescent="0.2">
      <c r="A13" s="213" t="s">
        <v>219</v>
      </c>
      <c r="B13" s="29" t="str">
        <f>direcciondelaobra</f>
        <v>Tramo de Barranca del Muerto a Tlahuac.</v>
      </c>
      <c r="C13" s="29"/>
      <c r="D13" s="116" t="s">
        <v>222</v>
      </c>
      <c r="E13" s="193">
        <f>fechainicio</f>
        <v>40026</v>
      </c>
      <c r="F13" s="116" t="s">
        <v>223</v>
      </c>
      <c r="G13" s="193">
        <f>fechaterminacion</f>
        <v>40178</v>
      </c>
      <c r="H13" s="115"/>
      <c r="I13" s="47"/>
    </row>
    <row r="14" spans="1:9" ht="12.75" customHeight="1" thickBot="1" x14ac:dyDescent="0.25">
      <c r="A14" s="215" t="s">
        <v>220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106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x14ac:dyDescent="0.2">
      <c r="A16" s="194" t="s">
        <v>395</v>
      </c>
      <c r="B16" s="194"/>
      <c r="C16" s="194"/>
      <c r="D16" s="194"/>
      <c r="E16" s="194"/>
      <c r="F16" s="194"/>
      <c r="G16" s="30"/>
      <c r="H16" s="30"/>
      <c r="I16" s="30"/>
    </row>
    <row r="17" spans="1:9" x14ac:dyDescent="0.2">
      <c r="A17" s="194" t="s">
        <v>396</v>
      </c>
      <c r="B17" s="194"/>
      <c r="C17" s="194"/>
      <c r="D17" s="194"/>
      <c r="E17" s="194"/>
      <c r="F17" s="194"/>
      <c r="G17" s="30"/>
      <c r="H17" s="30"/>
      <c r="I17" s="30"/>
    </row>
    <row r="18" spans="1:9" x14ac:dyDescent="0.2">
      <c r="A18" s="8"/>
      <c r="B18" s="8"/>
      <c r="C18" s="8"/>
      <c r="D18" s="8"/>
      <c r="E18" s="8"/>
      <c r="F18" s="8"/>
    </row>
    <row r="19" spans="1:9" x14ac:dyDescent="0.2">
      <c r="A19" s="195" t="s">
        <v>397</v>
      </c>
      <c r="B19" s="195" t="s">
        <v>398</v>
      </c>
      <c r="C19" s="195" t="s">
        <v>399</v>
      </c>
      <c r="D19" s="195" t="s">
        <v>400</v>
      </c>
      <c r="E19" s="265" t="s">
        <v>401</v>
      </c>
      <c r="F19" s="265"/>
      <c r="G19" s="265"/>
      <c r="H19" s="265"/>
      <c r="I19" s="263" t="s">
        <v>402</v>
      </c>
    </row>
    <row r="20" spans="1:9" ht="22.5" x14ac:dyDescent="0.2">
      <c r="A20" s="196"/>
      <c r="B20" s="196" t="s">
        <v>403</v>
      </c>
      <c r="C20" s="196"/>
      <c r="D20" s="196"/>
      <c r="E20" s="197" t="s">
        <v>404</v>
      </c>
      <c r="F20" s="197" t="s">
        <v>405</v>
      </c>
      <c r="G20" s="197" t="s">
        <v>406</v>
      </c>
      <c r="H20" s="197" t="s">
        <v>407</v>
      </c>
      <c r="I20" s="264"/>
    </row>
    <row r="21" spans="1:9" x14ac:dyDescent="0.2">
      <c r="A21" s="8" t="s">
        <v>65</v>
      </c>
      <c r="B21" s="8"/>
      <c r="C21" s="8"/>
      <c r="D21" s="8"/>
      <c r="E21" s="8"/>
      <c r="I21" s="8"/>
    </row>
    <row r="22" spans="1:9" x14ac:dyDescent="0.2">
      <c r="A22" s="207" t="s">
        <v>152</v>
      </c>
      <c r="B22" s="159" t="s">
        <v>158</v>
      </c>
      <c r="C22" s="44" t="s">
        <v>33</v>
      </c>
      <c r="D22" s="198" t="s">
        <v>154</v>
      </c>
      <c r="E22" s="89" t="s">
        <v>408</v>
      </c>
      <c r="F22" s="89" t="s">
        <v>409</v>
      </c>
      <c r="G22" s="89" t="s">
        <v>410</v>
      </c>
      <c r="H22" s="89" t="s">
        <v>271</v>
      </c>
      <c r="I22" s="89" t="s">
        <v>330</v>
      </c>
    </row>
    <row r="23" spans="1:9" x14ac:dyDescent="0.2">
      <c r="A23" s="8" t="s">
        <v>411</v>
      </c>
      <c r="B23" s="188"/>
      <c r="C23" s="44"/>
      <c r="D23" s="198"/>
      <c r="E23" s="89"/>
      <c r="I23" s="89"/>
    </row>
    <row r="24" spans="1:9" x14ac:dyDescent="0.2">
      <c r="A24" s="199" t="s">
        <v>412</v>
      </c>
      <c r="B24" s="200"/>
      <c r="C24" s="199" t="s">
        <v>413</v>
      </c>
      <c r="D24" s="201"/>
      <c r="E24" s="201"/>
      <c r="F24" s="200"/>
      <c r="G24" s="199" t="s">
        <v>414</v>
      </c>
      <c r="H24" s="201"/>
      <c r="I24" s="200"/>
    </row>
    <row r="25" spans="1:9" x14ac:dyDescent="0.2">
      <c r="A25" s="266" t="str">
        <f>razonsocial</f>
        <v>Neodata, S.A. de C.V.</v>
      </c>
      <c r="B25" s="267"/>
      <c r="C25" s="266" t="str">
        <f>responsable</f>
        <v>JORGE L. DÁVALOS MICELI</v>
      </c>
      <c r="D25" s="270"/>
      <c r="E25" s="270"/>
      <c r="F25" s="267"/>
      <c r="G25" s="202"/>
      <c r="H25" s="11"/>
      <c r="I25" s="203"/>
    </row>
    <row r="26" spans="1:9" x14ac:dyDescent="0.2">
      <c r="A26" s="268"/>
      <c r="B26" s="269"/>
      <c r="C26" s="268"/>
      <c r="D26" s="271"/>
      <c r="E26" s="271"/>
      <c r="F26" s="269"/>
      <c r="G26" s="204"/>
      <c r="H26" s="205"/>
      <c r="I26" s="206"/>
    </row>
    <row r="27" spans="1:9" x14ac:dyDescent="0.2">
      <c r="I27" s="8" t="s">
        <v>66</v>
      </c>
    </row>
  </sheetData>
  <mergeCells count="7">
    <mergeCell ref="I19:I20"/>
    <mergeCell ref="E19:H19"/>
    <mergeCell ref="A2:G3"/>
    <mergeCell ref="B4:G6"/>
    <mergeCell ref="A25:B26"/>
    <mergeCell ref="C25:F26"/>
    <mergeCell ref="B8:G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5" workbookViewId="0">
      <selection activeCell="F32" sqref="F32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353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1" t="s">
        <v>201</v>
      </c>
      <c r="B5" s="4" t="s">
        <v>211</v>
      </c>
    </row>
    <row r="6" spans="1:3" ht="12.75" customHeight="1" x14ac:dyDescent="0.2">
      <c r="A6" s="137" t="s">
        <v>268</v>
      </c>
      <c r="B6" s="4" t="s">
        <v>204</v>
      </c>
    </row>
    <row r="7" spans="1:3" ht="12.75" customHeight="1" x14ac:dyDescent="0.2">
      <c r="A7" s="51" t="s">
        <v>156</v>
      </c>
      <c r="B7" s="4" t="s">
        <v>42</v>
      </c>
    </row>
    <row r="8" spans="1:3" ht="12.75" customHeight="1" x14ac:dyDescent="0.2">
      <c r="A8" s="51" t="s">
        <v>157</v>
      </c>
      <c r="B8" s="4" t="s">
        <v>36</v>
      </c>
    </row>
    <row r="9" spans="1:3" ht="12.75" customHeight="1" x14ac:dyDescent="0.2">
      <c r="A9" s="51" t="s">
        <v>154</v>
      </c>
      <c r="B9" s="4" t="s">
        <v>35</v>
      </c>
    </row>
    <row r="10" spans="1:3" ht="12.75" customHeight="1" x14ac:dyDescent="0.2">
      <c r="A10" s="4" t="s">
        <v>152</v>
      </c>
      <c r="B10" s="4" t="s">
        <v>31</v>
      </c>
    </row>
    <row r="11" spans="1:3" ht="12.75" customHeight="1" x14ac:dyDescent="0.2">
      <c r="A11" s="51" t="s">
        <v>153</v>
      </c>
      <c r="B11" s="4" t="s">
        <v>32</v>
      </c>
    </row>
    <row r="12" spans="1:3" ht="12.75" customHeight="1" x14ac:dyDescent="0.2">
      <c r="A12" s="137" t="s">
        <v>430</v>
      </c>
      <c r="B12" s="231" t="s">
        <v>431</v>
      </c>
    </row>
    <row r="13" spans="1:3" ht="12.75" customHeight="1" x14ac:dyDescent="0.2">
      <c r="A13" s="137" t="s">
        <v>432</v>
      </c>
      <c r="B13" s="231" t="s">
        <v>433</v>
      </c>
    </row>
    <row r="14" spans="1:3" ht="12.75" customHeight="1" x14ac:dyDescent="0.2">
      <c r="A14" s="137" t="s">
        <v>305</v>
      </c>
      <c r="B14" s="137" t="s">
        <v>307</v>
      </c>
    </row>
    <row r="15" spans="1:3" ht="12.75" customHeight="1" x14ac:dyDescent="0.2">
      <c r="A15" s="137" t="s">
        <v>306</v>
      </c>
      <c r="B15" s="137" t="s">
        <v>308</v>
      </c>
    </row>
    <row r="16" spans="1:3" ht="12.75" customHeight="1" x14ac:dyDescent="0.2">
      <c r="A16" s="137" t="s">
        <v>342</v>
      </c>
      <c r="B16" s="137" t="s">
        <v>344</v>
      </c>
    </row>
    <row r="17" spans="1:2" ht="12.75" customHeight="1" x14ac:dyDescent="0.2">
      <c r="A17" s="137" t="s">
        <v>343</v>
      </c>
      <c r="B17" s="137" t="s">
        <v>345</v>
      </c>
    </row>
    <row r="18" spans="1:2" ht="12.75" customHeight="1" x14ac:dyDescent="0.2">
      <c r="A18" s="51" t="s">
        <v>311</v>
      </c>
      <c r="B18" s="51" t="s">
        <v>313</v>
      </c>
    </row>
    <row r="19" spans="1:2" ht="12.75" customHeight="1" x14ac:dyDescent="0.2">
      <c r="A19" s="51" t="s">
        <v>309</v>
      </c>
      <c r="B19" s="51" t="s">
        <v>315</v>
      </c>
    </row>
    <row r="20" spans="1:2" ht="12.75" customHeight="1" x14ac:dyDescent="0.2">
      <c r="A20" s="137" t="s">
        <v>312</v>
      </c>
      <c r="B20" s="4" t="s">
        <v>314</v>
      </c>
    </row>
    <row r="21" spans="1:2" ht="12.75" customHeight="1" x14ac:dyDescent="0.2">
      <c r="A21" s="137" t="s">
        <v>310</v>
      </c>
      <c r="B21" s="4" t="s">
        <v>316</v>
      </c>
    </row>
    <row r="22" spans="1:2" ht="12.75" customHeight="1" x14ac:dyDescent="0.2">
      <c r="A22" s="137" t="s">
        <v>269</v>
      </c>
      <c r="B22" s="4" t="s">
        <v>205</v>
      </c>
    </row>
    <row r="23" spans="1:2" ht="12.75" customHeight="1" x14ac:dyDescent="0.2">
      <c r="A23" s="51" t="s">
        <v>197</v>
      </c>
      <c r="B23" s="4" t="s">
        <v>212</v>
      </c>
    </row>
    <row r="24" spans="1:2" ht="12.75" customHeight="1" x14ac:dyDescent="0.2">
      <c r="A24" s="137" t="s">
        <v>271</v>
      </c>
      <c r="B24" s="4" t="s">
        <v>206</v>
      </c>
    </row>
    <row r="25" spans="1:2" ht="12.75" customHeight="1" x14ac:dyDescent="0.2">
      <c r="A25" s="137" t="s">
        <v>272</v>
      </c>
      <c r="B25" s="137" t="s">
        <v>270</v>
      </c>
    </row>
    <row r="26" spans="1:2" ht="12.75" customHeight="1" x14ac:dyDescent="0.2">
      <c r="A26" s="137" t="s">
        <v>273</v>
      </c>
      <c r="B26" s="137" t="s">
        <v>275</v>
      </c>
    </row>
    <row r="27" spans="1:2" ht="12.75" customHeight="1" x14ac:dyDescent="0.2">
      <c r="A27" s="137" t="s">
        <v>274</v>
      </c>
      <c r="B27" s="137" t="s">
        <v>276</v>
      </c>
    </row>
    <row r="28" spans="1:2" ht="12.75" customHeight="1" x14ac:dyDescent="0.2">
      <c r="A28" s="137" t="s">
        <v>277</v>
      </c>
      <c r="B28" s="4" t="s">
        <v>207</v>
      </c>
    </row>
    <row r="29" spans="1:2" ht="12.75" customHeight="1" x14ac:dyDescent="0.2">
      <c r="A29" s="51" t="s">
        <v>199</v>
      </c>
      <c r="B29" s="4" t="s">
        <v>213</v>
      </c>
    </row>
    <row r="30" spans="1:2" ht="12.75" customHeight="1" x14ac:dyDescent="0.2">
      <c r="A30" s="51" t="s">
        <v>158</v>
      </c>
      <c r="B30" s="51" t="s">
        <v>159</v>
      </c>
    </row>
    <row r="31" spans="1:2" ht="12.75" customHeight="1" x14ac:dyDescent="0.2">
      <c r="A31" s="51" t="s">
        <v>160</v>
      </c>
      <c r="B31" s="51" t="s">
        <v>161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137" t="s">
        <v>338</v>
      </c>
      <c r="B33" s="4" t="s">
        <v>340</v>
      </c>
    </row>
    <row r="34" spans="1:2" ht="12.75" customHeight="1" x14ac:dyDescent="0.2">
      <c r="A34" s="137" t="s">
        <v>339</v>
      </c>
      <c r="B34" s="4" t="s">
        <v>341</v>
      </c>
    </row>
    <row r="35" spans="1:2" ht="12.75" customHeight="1" x14ac:dyDescent="0.2">
      <c r="A35" s="51" t="s">
        <v>162</v>
      </c>
      <c r="B35" s="51" t="s">
        <v>163</v>
      </c>
    </row>
    <row r="36" spans="1:2" ht="12.75" customHeight="1" x14ac:dyDescent="0.2">
      <c r="A36" s="137" t="s">
        <v>301</v>
      </c>
      <c r="B36" s="137" t="s">
        <v>303</v>
      </c>
    </row>
    <row r="37" spans="1:2" ht="12.75" customHeight="1" x14ac:dyDescent="0.2">
      <c r="A37" s="137" t="s">
        <v>302</v>
      </c>
      <c r="B37" s="137" t="s">
        <v>304</v>
      </c>
    </row>
    <row r="38" spans="1:2" ht="12.75" customHeight="1" x14ac:dyDescent="0.2">
      <c r="A38" s="137" t="s">
        <v>347</v>
      </c>
      <c r="B38" s="4" t="s">
        <v>349</v>
      </c>
    </row>
    <row r="39" spans="1:2" ht="12.75" customHeight="1" x14ac:dyDescent="0.2">
      <c r="A39" s="137" t="s">
        <v>348</v>
      </c>
      <c r="B39" s="4" t="s">
        <v>350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51" t="s">
        <v>164</v>
      </c>
      <c r="B42" s="51" t="s">
        <v>165</v>
      </c>
    </row>
    <row r="43" spans="1:2" ht="12.75" customHeight="1" x14ac:dyDescent="0.2">
      <c r="A43" s="137" t="s">
        <v>278</v>
      </c>
      <c r="B43" s="4" t="s">
        <v>208</v>
      </c>
    </row>
    <row r="44" spans="1:2" ht="12.75" customHeight="1" x14ac:dyDescent="0.2">
      <c r="A44" s="51" t="s">
        <v>198</v>
      </c>
      <c r="B44" s="4" t="s">
        <v>214</v>
      </c>
    </row>
    <row r="45" spans="1:2" ht="12.75" customHeight="1" x14ac:dyDescent="0.2">
      <c r="A45" s="51" t="s">
        <v>330</v>
      </c>
      <c r="B45" s="137" t="s">
        <v>334</v>
      </c>
    </row>
    <row r="46" spans="1:2" ht="12.75" customHeight="1" x14ac:dyDescent="0.2">
      <c r="A46" s="137" t="s">
        <v>333</v>
      </c>
      <c r="B46" s="137" t="s">
        <v>335</v>
      </c>
    </row>
    <row r="47" spans="1:2" x14ac:dyDescent="0.2">
      <c r="A47" s="137" t="s">
        <v>436</v>
      </c>
      <c r="B47" s="137" t="s">
        <v>434</v>
      </c>
    </row>
    <row r="48" spans="1:2" x14ac:dyDescent="0.2">
      <c r="A48" s="137" t="s">
        <v>437</v>
      </c>
      <c r="B48" s="137" t="s">
        <v>435</v>
      </c>
    </row>
    <row r="49" spans="1:2" ht="12.75" customHeight="1" x14ac:dyDescent="0.2">
      <c r="A49" s="137" t="s">
        <v>332</v>
      </c>
      <c r="B49" s="137" t="s">
        <v>336</v>
      </c>
    </row>
    <row r="50" spans="1:2" ht="12.75" customHeight="1" x14ac:dyDescent="0.2">
      <c r="A50" s="137" t="s">
        <v>331</v>
      </c>
      <c r="B50" s="137" t="s">
        <v>337</v>
      </c>
    </row>
    <row r="51" spans="1:2" ht="12.75" customHeight="1" x14ac:dyDescent="0.2">
      <c r="A51" s="137" t="s">
        <v>327</v>
      </c>
      <c r="B51" s="137" t="s">
        <v>328</v>
      </c>
    </row>
    <row r="52" spans="1:2" ht="12.75" customHeight="1" x14ac:dyDescent="0.2">
      <c r="A52" s="137" t="s">
        <v>202</v>
      </c>
      <c r="B52" s="137" t="s">
        <v>329</v>
      </c>
    </row>
    <row r="53" spans="1:2" ht="12.75" customHeight="1" x14ac:dyDescent="0.2">
      <c r="A53" s="51" t="s">
        <v>166</v>
      </c>
      <c r="B53" s="51" t="s">
        <v>167</v>
      </c>
    </row>
    <row r="54" spans="1:2" ht="12.75" customHeight="1" x14ac:dyDescent="0.2">
      <c r="A54" s="137" t="s">
        <v>317</v>
      </c>
      <c r="B54" s="4" t="s">
        <v>209</v>
      </c>
    </row>
    <row r="55" spans="1:2" ht="12.75" customHeight="1" x14ac:dyDescent="0.2">
      <c r="A55" s="51" t="s">
        <v>203</v>
      </c>
      <c r="B55" s="4" t="s">
        <v>215</v>
      </c>
    </row>
    <row r="56" spans="1:2" ht="12.75" customHeight="1" x14ac:dyDescent="0.2">
      <c r="A56" s="51" t="s">
        <v>169</v>
      </c>
      <c r="B56" s="51" t="s">
        <v>171</v>
      </c>
    </row>
    <row r="57" spans="1:2" ht="12.75" customHeight="1" x14ac:dyDescent="0.2">
      <c r="A57" s="137" t="s">
        <v>318</v>
      </c>
      <c r="B57" s="4" t="s">
        <v>210</v>
      </c>
    </row>
    <row r="58" spans="1:2" ht="12.75" customHeight="1" x14ac:dyDescent="0.2">
      <c r="A58" s="51" t="s">
        <v>200</v>
      </c>
      <c r="B58" s="4" t="s">
        <v>216</v>
      </c>
    </row>
    <row r="59" spans="1:2" ht="12.75" customHeight="1" x14ac:dyDescent="0.2">
      <c r="A59" s="4" t="s">
        <v>151</v>
      </c>
      <c r="B59" s="4" t="s">
        <v>30</v>
      </c>
    </row>
    <row r="60" spans="1:2" ht="12.75" customHeight="1" x14ac:dyDescent="0.2">
      <c r="A60" s="137" t="s">
        <v>319</v>
      </c>
      <c r="B60" s="137" t="s">
        <v>320</v>
      </c>
    </row>
    <row r="61" spans="1:2" ht="12.75" customHeight="1" x14ac:dyDescent="0.2">
      <c r="A61" s="137" t="s">
        <v>321</v>
      </c>
      <c r="B61" s="137" t="s">
        <v>322</v>
      </c>
    </row>
    <row r="62" spans="1:2" ht="12.75" customHeight="1" x14ac:dyDescent="0.2">
      <c r="A62" s="4" t="s">
        <v>172</v>
      </c>
      <c r="B62" s="4" t="s">
        <v>173</v>
      </c>
    </row>
    <row r="63" spans="1:2" ht="12.75" customHeight="1" x14ac:dyDescent="0.2">
      <c r="A63" s="4" t="s">
        <v>354</v>
      </c>
      <c r="B63" s="4" t="s">
        <v>351</v>
      </c>
    </row>
    <row r="64" spans="1:2" ht="12.75" customHeight="1" x14ac:dyDescent="0.2">
      <c r="A64" s="4" t="s">
        <v>355</v>
      </c>
      <c r="B64" s="4" t="s">
        <v>352</v>
      </c>
    </row>
    <row r="65" spans="1:2" ht="12.75" customHeight="1" x14ac:dyDescent="0.2">
      <c r="A65" s="4" t="s">
        <v>43</v>
      </c>
      <c r="B65" s="4" t="s">
        <v>176</v>
      </c>
    </row>
    <row r="66" spans="1:2" ht="12.75" customHeight="1" x14ac:dyDescent="0.2">
      <c r="A66" s="4" t="s">
        <v>37</v>
      </c>
      <c r="B66" s="4" t="s">
        <v>177</v>
      </c>
    </row>
    <row r="67" spans="1:2" ht="12.75" customHeight="1" x14ac:dyDescent="0.2">
      <c r="A67" s="51" t="s">
        <v>284</v>
      </c>
      <c r="B67" s="4" t="s">
        <v>289</v>
      </c>
    </row>
    <row r="68" spans="1:2" ht="12.75" customHeight="1" x14ac:dyDescent="0.2">
      <c r="A68" s="51" t="s">
        <v>285</v>
      </c>
      <c r="B68" s="4" t="s">
        <v>290</v>
      </c>
    </row>
    <row r="69" spans="1:2" ht="12.75" customHeight="1" x14ac:dyDescent="0.2">
      <c r="A69" s="51" t="s">
        <v>286</v>
      </c>
      <c r="B69" s="4" t="s">
        <v>291</v>
      </c>
    </row>
    <row r="70" spans="1:2" ht="12.75" customHeight="1" x14ac:dyDescent="0.2">
      <c r="A70" s="4" t="s">
        <v>287</v>
      </c>
      <c r="B70" s="4" t="s">
        <v>292</v>
      </c>
    </row>
    <row r="71" spans="1:2" ht="12.75" customHeight="1" x14ac:dyDescent="0.2">
      <c r="A71" s="51" t="s">
        <v>288</v>
      </c>
      <c r="B71" s="4" t="s">
        <v>293</v>
      </c>
    </row>
    <row r="72" spans="1:2" ht="12.75" customHeight="1" x14ac:dyDescent="0.2">
      <c r="A72" s="51" t="s">
        <v>279</v>
      </c>
      <c r="B72" s="4" t="s">
        <v>294</v>
      </c>
    </row>
    <row r="73" spans="1:2" ht="12.75" customHeight="1" x14ac:dyDescent="0.2">
      <c r="A73" s="51" t="s">
        <v>280</v>
      </c>
      <c r="B73" s="4" t="s">
        <v>295</v>
      </c>
    </row>
    <row r="74" spans="1:2" ht="12.75" customHeight="1" x14ac:dyDescent="0.2">
      <c r="A74" s="51" t="s">
        <v>281</v>
      </c>
      <c r="B74" s="4" t="s">
        <v>296</v>
      </c>
    </row>
    <row r="75" spans="1:2" ht="12.75" customHeight="1" x14ac:dyDescent="0.2">
      <c r="A75" s="4" t="s">
        <v>282</v>
      </c>
      <c r="B75" s="4" t="s">
        <v>297</v>
      </c>
    </row>
    <row r="76" spans="1:2" ht="12.75" customHeight="1" x14ac:dyDescent="0.2">
      <c r="A76" s="51" t="s">
        <v>283</v>
      </c>
      <c r="B76" s="4" t="s">
        <v>298</v>
      </c>
    </row>
    <row r="77" spans="1:2" ht="12.75" customHeight="1" x14ac:dyDescent="0.2">
      <c r="A77" s="4" t="s">
        <v>178</v>
      </c>
      <c r="B77" s="4" t="s">
        <v>179</v>
      </c>
    </row>
    <row r="78" spans="1:2" ht="12.75" customHeight="1" x14ac:dyDescent="0.2">
      <c r="A78" s="4" t="s">
        <v>393</v>
      </c>
      <c r="B78" s="4" t="s">
        <v>394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299</v>
      </c>
      <c r="B82" s="137" t="s">
        <v>300</v>
      </c>
    </row>
    <row r="83" spans="1:2" ht="12.75" customHeight="1" x14ac:dyDescent="0.2">
      <c r="A83" s="4" t="s">
        <v>50</v>
      </c>
      <c r="B83" s="4" t="s">
        <v>51</v>
      </c>
    </row>
    <row r="84" spans="1:2" ht="12.75" customHeight="1" x14ac:dyDescent="0.2">
      <c r="A84" s="51" t="s">
        <v>168</v>
      </c>
      <c r="B84" s="51" t="s">
        <v>170</v>
      </c>
    </row>
    <row r="85" spans="1:2" ht="12.75" customHeight="1" x14ac:dyDescent="0.2">
      <c r="A85" s="4" t="s">
        <v>47</v>
      </c>
      <c r="B85" s="4" t="s">
        <v>48</v>
      </c>
    </row>
    <row r="86" spans="1:2" ht="12.75" customHeight="1" x14ac:dyDescent="0.2">
      <c r="A86" s="4" t="s">
        <v>52</v>
      </c>
      <c r="B86" s="4" t="s">
        <v>53</v>
      </c>
    </row>
    <row r="87" spans="1:2" ht="12.75" customHeight="1" x14ac:dyDescent="0.2">
      <c r="A87" s="4" t="s">
        <v>174</v>
      </c>
      <c r="B87" s="4" t="s">
        <v>175</v>
      </c>
    </row>
    <row r="88" spans="1:2" ht="12.75" customHeight="1" x14ac:dyDescent="0.2">
      <c r="A88" s="4" t="s">
        <v>49</v>
      </c>
      <c r="B88" s="4" t="s">
        <v>184</v>
      </c>
    </row>
    <row r="89" spans="1:2" ht="12.75" customHeight="1" x14ac:dyDescent="0.2">
      <c r="A89" s="4" t="s">
        <v>182</v>
      </c>
      <c r="B89" s="4" t="s">
        <v>54</v>
      </c>
    </row>
    <row r="90" spans="1:2" ht="12.75" customHeight="1" x14ac:dyDescent="0.2">
      <c r="A90" s="4" t="s">
        <v>180</v>
      </c>
      <c r="B90" s="4" t="s">
        <v>181</v>
      </c>
    </row>
    <row r="91" spans="1:2" ht="12.75" customHeight="1" x14ac:dyDescent="0.2">
      <c r="A91" s="137" t="s">
        <v>323</v>
      </c>
      <c r="B91" s="137" t="s">
        <v>325</v>
      </c>
    </row>
    <row r="92" spans="1:2" ht="12.75" customHeight="1" x14ac:dyDescent="0.2">
      <c r="A92" s="137" t="s">
        <v>324</v>
      </c>
      <c r="B92" s="137" t="s">
        <v>326</v>
      </c>
    </row>
    <row r="93" spans="1:2" x14ac:dyDescent="0.2">
      <c r="A93" s="4" t="s">
        <v>183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workbookViewId="0"/>
  </sheetViews>
  <sheetFormatPr defaultColWidth="9.140625" defaultRowHeight="12.75" x14ac:dyDescent="0.2"/>
  <cols>
    <col min="1" max="1" width="12.85546875" customWidth="1"/>
    <col min="2" max="2" width="30.7109375" customWidth="1"/>
    <col min="3" max="3" width="6.7109375" customWidth="1"/>
    <col min="4" max="4" width="11.85546875" customWidth="1"/>
    <col min="5" max="9" width="9.7109375" customWidth="1"/>
    <col min="10" max="10" width="13.5703125" customWidth="1"/>
  </cols>
  <sheetData>
    <row r="1" spans="1:12" ht="11.25" customHeight="1" thickBot="1" x14ac:dyDescent="0.25">
      <c r="A1" s="8" t="s">
        <v>56</v>
      </c>
    </row>
    <row r="2" spans="1:12" ht="15" customHeight="1" thickTop="1" x14ac:dyDescent="0.2">
      <c r="A2" s="232" t="str">
        <f>razonsocial</f>
        <v>Neodata, S.A. de C.V.</v>
      </c>
      <c r="B2" s="233"/>
      <c r="C2" s="233"/>
      <c r="D2" s="233"/>
      <c r="E2" s="233"/>
      <c r="F2" s="233"/>
      <c r="G2" s="233"/>
      <c r="H2" s="233"/>
      <c r="I2" s="28"/>
      <c r="J2" s="9"/>
    </row>
    <row r="3" spans="1:12" ht="15" customHeight="1" x14ac:dyDescent="0.2">
      <c r="A3" s="234"/>
      <c r="B3" s="235"/>
      <c r="C3" s="235"/>
      <c r="D3" s="235"/>
      <c r="E3" s="235"/>
      <c r="F3" s="235"/>
      <c r="G3" s="235"/>
      <c r="H3" s="235"/>
      <c r="I3" s="221"/>
      <c r="J3" s="222"/>
    </row>
    <row r="4" spans="1:12" ht="12.75" customHeight="1" x14ac:dyDescent="0.2">
      <c r="A4" s="213" t="s">
        <v>114</v>
      </c>
      <c r="B4" s="236" t="str">
        <f>nombrecliente</f>
        <v>Sistema de Comunicaciones y Transportes, Sistema de Transporte Colectivo Metro, Administración General de Recursos, Línea 12 (Línea Dorada)</v>
      </c>
      <c r="C4" s="236"/>
      <c r="D4" s="236"/>
      <c r="E4" s="236"/>
      <c r="F4" s="236"/>
      <c r="G4" s="236"/>
      <c r="H4" s="236"/>
      <c r="I4" s="11"/>
      <c r="J4" s="12"/>
    </row>
    <row r="5" spans="1:12" ht="12.75" customHeight="1" x14ac:dyDescent="0.2">
      <c r="A5" s="214"/>
      <c r="B5" s="236"/>
      <c r="C5" s="236"/>
      <c r="D5" s="236"/>
      <c r="E5" s="236"/>
      <c r="F5" s="236"/>
      <c r="G5" s="236"/>
      <c r="H5" s="236"/>
      <c r="I5" s="11"/>
      <c r="J5" s="12"/>
      <c r="L5" s="83"/>
    </row>
    <row r="6" spans="1:12" ht="12.75" customHeight="1" x14ac:dyDescent="0.2">
      <c r="A6" s="214"/>
      <c r="B6" s="236"/>
      <c r="C6" s="236"/>
      <c r="D6" s="236"/>
      <c r="E6" s="236"/>
      <c r="F6" s="236"/>
      <c r="G6" s="236"/>
      <c r="H6" s="236"/>
      <c r="I6" s="11"/>
      <c r="J6" s="12"/>
    </row>
    <row r="7" spans="1:12" ht="12.75" customHeight="1" x14ac:dyDescent="0.2">
      <c r="A7" s="213" t="s">
        <v>424</v>
      </c>
      <c r="B7" s="29" t="str">
        <f>numerodeconcurso</f>
        <v>2009/0257-0001</v>
      </c>
      <c r="E7" s="102" t="s">
        <v>67</v>
      </c>
      <c r="F7" s="180">
        <f>fechadeconcurso</f>
        <v>40017</v>
      </c>
      <c r="G7" s="11"/>
      <c r="H7" s="102" t="s">
        <v>221</v>
      </c>
      <c r="I7" s="29" t="str">
        <f>plazocalculado&amp;" días naturales"</f>
        <v>153 días naturales</v>
      </c>
      <c r="J7" s="12"/>
    </row>
    <row r="8" spans="1:12" ht="12.75" customHeight="1" x14ac:dyDescent="0.2">
      <c r="A8" s="213" t="s">
        <v>119</v>
      </c>
      <c r="B8" s="23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6"/>
      <c r="D8" s="236"/>
      <c r="E8" s="236"/>
      <c r="F8" s="236"/>
      <c r="G8" s="236"/>
      <c r="H8" s="236"/>
      <c r="I8" s="11"/>
      <c r="J8" s="12"/>
    </row>
    <row r="9" spans="1:12" ht="12.75" customHeight="1" x14ac:dyDescent="0.2">
      <c r="A9" s="214"/>
      <c r="B9" s="236"/>
      <c r="C9" s="236"/>
      <c r="D9" s="236"/>
      <c r="E9" s="236"/>
      <c r="F9" s="236"/>
      <c r="G9" s="236"/>
      <c r="H9" s="236"/>
      <c r="I9" s="11"/>
      <c r="J9" s="12"/>
    </row>
    <row r="10" spans="1:12" ht="12.75" customHeight="1" x14ac:dyDescent="0.2">
      <c r="A10" s="214"/>
      <c r="B10" s="236"/>
      <c r="C10" s="236"/>
      <c r="D10" s="236"/>
      <c r="E10" s="236"/>
      <c r="F10" s="236"/>
      <c r="G10" s="236"/>
      <c r="H10" s="236"/>
      <c r="I10" s="11"/>
      <c r="J10" s="14" t="s">
        <v>57</v>
      </c>
    </row>
    <row r="11" spans="1:12" ht="15.75" customHeight="1" x14ac:dyDescent="0.2">
      <c r="A11" s="214"/>
      <c r="B11" s="236"/>
      <c r="C11" s="236"/>
      <c r="D11" s="236"/>
      <c r="E11" s="236"/>
      <c r="F11" s="236"/>
      <c r="G11" s="236"/>
      <c r="H11" s="236"/>
      <c r="I11" s="11"/>
      <c r="J11" s="45" t="s">
        <v>420</v>
      </c>
    </row>
    <row r="12" spans="1:12" x14ac:dyDescent="0.2">
      <c r="A12" s="213" t="s">
        <v>219</v>
      </c>
      <c r="B12" s="82" t="str">
        <f>direcciondelaobra</f>
        <v>Tramo de Barranca del Muerto a Tlahuac.</v>
      </c>
      <c r="C12" s="11"/>
      <c r="D12" s="29"/>
      <c r="E12" s="102" t="s">
        <v>222</v>
      </c>
      <c r="F12" s="180">
        <f>fechainicio</f>
        <v>40026</v>
      </c>
      <c r="G12" s="102" t="s">
        <v>223</v>
      </c>
      <c r="H12" s="180">
        <f>fechaterminacion</f>
        <v>40178</v>
      </c>
      <c r="I12" s="11"/>
      <c r="J12" s="45" t="s">
        <v>417</v>
      </c>
    </row>
    <row r="13" spans="1:12" ht="12.75" customHeight="1" x14ac:dyDescent="0.2">
      <c r="A13" s="215" t="s">
        <v>220</v>
      </c>
      <c r="B13" s="41" t="str">
        <f>ciudaddelaobra&amp;", "&amp;estadodelaobra</f>
        <v>México, Distrito Federal</v>
      </c>
      <c r="C13" s="17"/>
      <c r="D13" s="17"/>
      <c r="E13" s="17"/>
      <c r="F13" s="17"/>
      <c r="G13" s="17"/>
      <c r="H13" s="17"/>
      <c r="I13" s="17"/>
      <c r="J13" s="18"/>
    </row>
    <row r="14" spans="1:12" ht="12.75" customHeight="1" x14ac:dyDescent="0.2"/>
    <row r="15" spans="1:12" ht="12.75" customHeight="1" x14ac:dyDescent="0.2">
      <c r="A15" s="19" t="s">
        <v>58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12" ht="12.75" customHeight="1" x14ac:dyDescent="0.2"/>
    <row r="17" spans="1:10" ht="42.75" customHeight="1" x14ac:dyDescent="0.2">
      <c r="A17" s="31" t="s">
        <v>61</v>
      </c>
      <c r="B17" s="32" t="s">
        <v>68</v>
      </c>
      <c r="C17" s="33" t="s">
        <v>63</v>
      </c>
      <c r="D17" s="34" t="s">
        <v>415</v>
      </c>
      <c r="E17" s="33" t="s">
        <v>69</v>
      </c>
      <c r="F17" s="33" t="s">
        <v>70</v>
      </c>
      <c r="G17" s="33" t="s">
        <v>71</v>
      </c>
      <c r="H17" s="33" t="s">
        <v>72</v>
      </c>
      <c r="I17" s="33" t="s">
        <v>73</v>
      </c>
      <c r="J17" s="35" t="s">
        <v>74</v>
      </c>
    </row>
    <row r="18" spans="1:10" ht="11.25" customHeight="1" x14ac:dyDescent="0.2">
      <c r="A18" s="8" t="s">
        <v>65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84" t="s">
        <v>152</v>
      </c>
      <c r="B19" s="183" t="s">
        <v>158</v>
      </c>
      <c r="C19" s="27" t="s">
        <v>33</v>
      </c>
      <c r="D19" s="88" t="s">
        <v>269</v>
      </c>
      <c r="E19" s="89" t="s">
        <v>278</v>
      </c>
      <c r="F19" s="90" t="s">
        <v>317</v>
      </c>
      <c r="G19" s="90" t="s">
        <v>268</v>
      </c>
      <c r="H19" s="90" t="s">
        <v>277</v>
      </c>
      <c r="I19" s="90" t="s">
        <v>318</v>
      </c>
      <c r="J19" s="89" t="s">
        <v>271</v>
      </c>
    </row>
    <row r="20" spans="1:10" ht="11.25" customHeight="1" x14ac:dyDescent="0.2">
      <c r="A20" s="8" t="s">
        <v>66</v>
      </c>
    </row>
  </sheetData>
  <mergeCells count="3">
    <mergeCell ref="A2:H3"/>
    <mergeCell ref="B4:H6"/>
    <mergeCell ref="B8:H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/>
  </sheetViews>
  <sheetFormatPr defaultColWidth="9.140625" defaultRowHeight="12.75" x14ac:dyDescent="0.2"/>
  <cols>
    <col min="1" max="1" width="11.42578125" customWidth="1"/>
    <col min="2" max="2" width="30.7109375" customWidth="1"/>
    <col min="3" max="7" width="11.7109375" customWidth="1"/>
  </cols>
  <sheetData>
    <row r="1" spans="1:7" ht="11.25" customHeight="1" thickBot="1" x14ac:dyDescent="0.25">
      <c r="A1" s="8" t="s">
        <v>56</v>
      </c>
    </row>
    <row r="2" spans="1:7" ht="15" customHeight="1" thickTop="1" x14ac:dyDescent="0.2">
      <c r="A2" s="232" t="str">
        <f>razonsocial</f>
        <v>Neodata, S.A. de C.V.</v>
      </c>
      <c r="B2" s="233"/>
      <c r="C2" s="233"/>
      <c r="D2" s="233"/>
      <c r="E2" s="233"/>
      <c r="F2" s="28"/>
      <c r="G2" s="39"/>
    </row>
    <row r="3" spans="1:7" ht="15" customHeight="1" x14ac:dyDescent="0.2">
      <c r="A3" s="234"/>
      <c r="B3" s="235"/>
      <c r="C3" s="235"/>
      <c r="D3" s="235"/>
      <c r="E3" s="235"/>
      <c r="F3" s="221"/>
      <c r="G3" s="12"/>
    </row>
    <row r="4" spans="1:7" ht="12.75" customHeight="1" x14ac:dyDescent="0.2">
      <c r="A4" s="21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9"/>
      <c r="G4" s="47"/>
    </row>
    <row r="5" spans="1:7" ht="12.75" customHeight="1" x14ac:dyDescent="0.2">
      <c r="A5" s="214"/>
      <c r="B5" s="237"/>
      <c r="C5" s="237"/>
      <c r="D5" s="237"/>
      <c r="E5" s="237"/>
      <c r="F5" s="29"/>
      <c r="G5" s="47"/>
    </row>
    <row r="6" spans="1:7" ht="12.75" customHeight="1" x14ac:dyDescent="0.2">
      <c r="A6" s="214"/>
      <c r="B6" s="237"/>
      <c r="C6" s="237"/>
      <c r="D6" s="237"/>
      <c r="E6" s="237"/>
      <c r="F6" s="29"/>
      <c r="G6" s="47"/>
    </row>
    <row r="7" spans="1:7" ht="12.75" customHeight="1" x14ac:dyDescent="0.2">
      <c r="A7" s="213" t="s">
        <v>424</v>
      </c>
      <c r="B7" s="105" t="str">
        <f>numerodeconcurso</f>
        <v>2009/0257-0001</v>
      </c>
      <c r="C7" s="116" t="s">
        <v>67</v>
      </c>
      <c r="D7" s="170">
        <f>fechadeconcurso</f>
        <v>40017</v>
      </c>
      <c r="E7" s="116" t="s">
        <v>221</v>
      </c>
      <c r="F7" s="26" t="str">
        <f>plazocalculado&amp;" días naturales"</f>
        <v>153 días naturales</v>
      </c>
      <c r="G7" s="47"/>
    </row>
    <row r="8" spans="1:7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9"/>
      <c r="G8" s="47"/>
    </row>
    <row r="9" spans="1:7" ht="12.75" customHeight="1" x14ac:dyDescent="0.2">
      <c r="A9" s="214"/>
      <c r="B9" s="237"/>
      <c r="C9" s="237"/>
      <c r="D9" s="237"/>
      <c r="E9" s="237"/>
      <c r="F9" s="29"/>
      <c r="G9" s="14" t="s">
        <v>57</v>
      </c>
    </row>
    <row r="10" spans="1:7" ht="12.75" customHeight="1" x14ac:dyDescent="0.2">
      <c r="A10" s="214"/>
      <c r="B10" s="237"/>
      <c r="C10" s="237"/>
      <c r="D10" s="237"/>
      <c r="E10" s="237"/>
      <c r="F10" s="29"/>
      <c r="G10" s="45" t="s">
        <v>418</v>
      </c>
    </row>
    <row r="11" spans="1:7" ht="15" customHeight="1" x14ac:dyDescent="0.2">
      <c r="A11" s="214"/>
      <c r="B11" s="237"/>
      <c r="C11" s="237"/>
      <c r="D11" s="237"/>
      <c r="E11" s="237"/>
      <c r="F11" s="29"/>
      <c r="G11" s="45"/>
    </row>
    <row r="12" spans="1:7" ht="12.75" customHeight="1" x14ac:dyDescent="0.2">
      <c r="A12" s="213" t="s">
        <v>219</v>
      </c>
      <c r="B12" s="29" t="str">
        <f>direcciondelaobra</f>
        <v>Tramo de Barranca del Muerto a Tlahuac.</v>
      </c>
      <c r="C12" s="116" t="s">
        <v>222</v>
      </c>
      <c r="D12" s="170">
        <f>fechainicio</f>
        <v>40026</v>
      </c>
      <c r="E12" s="116" t="s">
        <v>223</v>
      </c>
      <c r="F12" s="170">
        <f>fechaterminacion</f>
        <v>40178</v>
      </c>
      <c r="G12" s="47"/>
    </row>
    <row r="13" spans="1:7" ht="12.75" customHeight="1" x14ac:dyDescent="0.2">
      <c r="A13" s="215" t="s">
        <v>220</v>
      </c>
      <c r="B13" s="41" t="str">
        <f>ciudaddelaobra&amp;", "&amp;estadodelaobra</f>
        <v>México, Distrito Federal</v>
      </c>
      <c r="C13" s="41"/>
      <c r="D13" s="41"/>
      <c r="E13" s="42"/>
      <c r="F13" s="42"/>
      <c r="G13" s="106"/>
    </row>
    <row r="14" spans="1:7" ht="12.75" customHeight="1" x14ac:dyDescent="0.2"/>
    <row r="15" spans="1:7" ht="12.75" customHeight="1" x14ac:dyDescent="0.2">
      <c r="A15" s="46" t="s">
        <v>90</v>
      </c>
      <c r="B15" s="30"/>
      <c r="C15" s="30"/>
      <c r="D15" s="30"/>
      <c r="E15" s="30"/>
      <c r="F15" s="30"/>
    </row>
    <row r="16" spans="1:7" ht="12.75" customHeight="1" x14ac:dyDescent="0.2"/>
    <row r="17" spans="1:7" ht="21.75" customHeight="1" x14ac:dyDescent="0.2">
      <c r="A17" s="31" t="s">
        <v>61</v>
      </c>
      <c r="B17" s="32" t="s">
        <v>68</v>
      </c>
      <c r="C17" s="33" t="s">
        <v>63</v>
      </c>
      <c r="D17" s="34" t="s">
        <v>91</v>
      </c>
      <c r="E17" s="34" t="s">
        <v>92</v>
      </c>
      <c r="F17" s="35" t="s">
        <v>93</v>
      </c>
      <c r="G17" s="35" t="s">
        <v>94</v>
      </c>
    </row>
    <row r="18" spans="1:7" ht="11.25" customHeight="1" x14ac:dyDescent="0.2">
      <c r="A18" s="8" t="s">
        <v>65</v>
      </c>
      <c r="B18" s="8"/>
      <c r="C18" s="8"/>
      <c r="D18" s="8"/>
      <c r="E18" s="8"/>
    </row>
    <row r="19" spans="1:7" ht="11.25" customHeight="1" x14ac:dyDescent="0.2">
      <c r="A19" s="86" t="s">
        <v>152</v>
      </c>
      <c r="B19" s="183" t="s">
        <v>158</v>
      </c>
      <c r="C19" s="27" t="s">
        <v>33</v>
      </c>
      <c r="D19" s="138" t="s">
        <v>356</v>
      </c>
      <c r="E19" s="138" t="s">
        <v>271</v>
      </c>
      <c r="F19" s="138" t="s">
        <v>311</v>
      </c>
      <c r="G19" s="138" t="s">
        <v>312</v>
      </c>
    </row>
    <row r="20" spans="1:7" ht="11.25" customHeight="1" x14ac:dyDescent="0.2">
      <c r="A20" s="8" t="s">
        <v>66</v>
      </c>
    </row>
  </sheetData>
  <mergeCells count="3">
    <mergeCell ref="B8:E11"/>
    <mergeCell ref="A2:E3"/>
    <mergeCell ref="B4:E6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showZeros="0" zoomScaleNormal="100" workbookViewId="0">
      <selection activeCell="B1" sqref="B1"/>
    </sheetView>
  </sheetViews>
  <sheetFormatPr defaultColWidth="9.140625" defaultRowHeight="12.75" x14ac:dyDescent="0.2"/>
  <cols>
    <col min="1" max="1" width="11.7109375" customWidth="1"/>
    <col min="2" max="2" width="40.7109375" customWidth="1"/>
    <col min="3" max="3" width="11.7109375" customWidth="1"/>
    <col min="4" max="4" width="9.5703125" customWidth="1"/>
    <col min="5" max="5" width="16.85546875" customWidth="1"/>
  </cols>
  <sheetData>
    <row r="1" spans="1:6" ht="11.25" customHeight="1" thickBot="1" x14ac:dyDescent="0.25">
      <c r="A1" s="8" t="s">
        <v>56</v>
      </c>
    </row>
    <row r="2" spans="1:6" ht="15" customHeight="1" thickTop="1" x14ac:dyDescent="0.2">
      <c r="A2" s="240" t="str">
        <f>razonsocial</f>
        <v>Neodata, S.A. de C.V.</v>
      </c>
      <c r="B2" s="241"/>
      <c r="C2" s="241"/>
      <c r="D2" s="241"/>
      <c r="E2" s="9"/>
    </row>
    <row r="3" spans="1:6" ht="15" customHeight="1" x14ac:dyDescent="0.2">
      <c r="A3" s="242"/>
      <c r="B3" s="243"/>
      <c r="C3" s="243"/>
      <c r="D3" s="243"/>
      <c r="E3" s="222"/>
    </row>
    <row r="4" spans="1:6" ht="12.75" customHeight="1" x14ac:dyDescent="0.2">
      <c r="A4" s="214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47"/>
    </row>
    <row r="5" spans="1:6" ht="12.75" customHeight="1" x14ac:dyDescent="0.2">
      <c r="A5" s="214"/>
      <c r="B5" s="237"/>
      <c r="C5" s="237"/>
      <c r="D5" s="237"/>
      <c r="E5" s="47"/>
    </row>
    <row r="6" spans="1:6" ht="12.75" customHeight="1" x14ac:dyDescent="0.2">
      <c r="A6" s="214"/>
      <c r="B6" s="237"/>
      <c r="C6" s="237"/>
      <c r="D6" s="237"/>
      <c r="E6" s="47"/>
    </row>
    <row r="7" spans="1:6" ht="12.75" customHeight="1" x14ac:dyDescent="0.2">
      <c r="A7" s="213" t="s">
        <v>424</v>
      </c>
      <c r="B7" s="105" t="str">
        <f>numerodeconcurso</f>
        <v>2009/0257-0001</v>
      </c>
      <c r="C7" s="29"/>
      <c r="D7" s="29"/>
      <c r="E7" s="47"/>
    </row>
    <row r="8" spans="1:6" ht="12.75" customHeight="1" x14ac:dyDescent="0.2">
      <c r="A8" s="216" t="s">
        <v>67</v>
      </c>
      <c r="B8" s="169">
        <f>fechadeconcurso</f>
        <v>40017</v>
      </c>
      <c r="C8" s="116"/>
      <c r="D8" s="115"/>
      <c r="E8" s="117"/>
    </row>
    <row r="9" spans="1:6" ht="12.75" customHeight="1" x14ac:dyDescent="0.2">
      <c r="A9" s="216" t="s">
        <v>221</v>
      </c>
      <c r="B9" s="26" t="str">
        <f>plazocalculado&amp;" días naturales"</f>
        <v>153 días naturales</v>
      </c>
      <c r="C9" s="116"/>
      <c r="D9" s="115"/>
      <c r="E9" s="117"/>
    </row>
    <row r="10" spans="1:6" ht="12.75" customHeight="1" x14ac:dyDescent="0.2">
      <c r="A10" s="214" t="s">
        <v>119</v>
      </c>
      <c r="B10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237"/>
      <c r="D10" s="237"/>
      <c r="E10" s="47"/>
    </row>
    <row r="11" spans="1:6" ht="12.75" customHeight="1" x14ac:dyDescent="0.2">
      <c r="A11" s="214"/>
      <c r="B11" s="237"/>
      <c r="C11" s="237"/>
      <c r="D11" s="237"/>
      <c r="E11" s="14" t="s">
        <v>57</v>
      </c>
    </row>
    <row r="12" spans="1:6" ht="12.75" customHeight="1" x14ac:dyDescent="0.2">
      <c r="A12" s="214"/>
      <c r="B12" s="237"/>
      <c r="C12" s="237"/>
      <c r="D12" s="237"/>
      <c r="E12" s="45" t="s">
        <v>419</v>
      </c>
    </row>
    <row r="13" spans="1:6" ht="12.75" customHeight="1" x14ac:dyDescent="0.2">
      <c r="A13" s="214"/>
      <c r="B13" s="237"/>
      <c r="C13" s="237"/>
      <c r="D13" s="237"/>
      <c r="E13" s="37"/>
    </row>
    <row r="14" spans="1:6" ht="12.75" customHeight="1" x14ac:dyDescent="0.2">
      <c r="A14" s="214"/>
      <c r="B14" s="237"/>
      <c r="C14" s="237"/>
      <c r="D14" s="237"/>
      <c r="E14" s="37"/>
      <c r="F14" s="11"/>
    </row>
    <row r="15" spans="1:6" ht="12.75" customHeight="1" x14ac:dyDescent="0.2">
      <c r="A15" s="213" t="s">
        <v>219</v>
      </c>
      <c r="B15" s="29" t="str">
        <f>direcciondelaobra</f>
        <v>Tramo de Barranca del Muerto a Tlahuac.</v>
      </c>
      <c r="C15" s="116" t="s">
        <v>222</v>
      </c>
      <c r="D15" s="170">
        <f>fechainicio</f>
        <v>40026</v>
      </c>
      <c r="E15" s="47"/>
    </row>
    <row r="16" spans="1:6" ht="12.75" customHeight="1" thickBot="1" x14ac:dyDescent="0.25">
      <c r="A16" s="215" t="s">
        <v>220</v>
      </c>
      <c r="B16" s="41" t="str">
        <f>ciudaddelaobra&amp;", "&amp;estadodelaobra</f>
        <v>México, Distrito Federal</v>
      </c>
      <c r="C16" s="118" t="s">
        <v>223</v>
      </c>
      <c r="D16" s="179">
        <f>fechaterminacion</f>
        <v>40178</v>
      </c>
      <c r="E16" s="106"/>
    </row>
    <row r="17" spans="1:5" ht="12.75" customHeight="1" thickTop="1" x14ac:dyDescent="0.2"/>
    <row r="18" spans="1:5" ht="12.75" customHeight="1" x14ac:dyDescent="0.2">
      <c r="A18" s="1" t="s">
        <v>95</v>
      </c>
      <c r="B18" s="30"/>
      <c r="C18" s="30"/>
      <c r="D18" s="30"/>
      <c r="E18" s="30"/>
    </row>
    <row r="19" spans="1:5" ht="12.75" customHeight="1" thickBot="1" x14ac:dyDescent="0.25">
      <c r="D19" s="11"/>
    </row>
    <row r="20" spans="1:5" ht="21.75" customHeight="1" thickTop="1" thickBot="1" x14ac:dyDescent="0.25">
      <c r="A20" s="31" t="s">
        <v>61</v>
      </c>
      <c r="B20" s="238" t="s">
        <v>96</v>
      </c>
      <c r="C20" s="239"/>
      <c r="D20" s="33" t="s">
        <v>63</v>
      </c>
      <c r="E20" s="35" t="s">
        <v>97</v>
      </c>
    </row>
    <row r="21" spans="1:5" ht="11.25" customHeight="1" thickTop="1" x14ac:dyDescent="0.2">
      <c r="A21" s="8" t="s">
        <v>65</v>
      </c>
      <c r="B21" s="8"/>
      <c r="C21" s="29"/>
      <c r="D21" s="8"/>
      <c r="E21" s="8"/>
    </row>
    <row r="22" spans="1:5" ht="11.25" customHeight="1" x14ac:dyDescent="0.2">
      <c r="A22" s="86" t="s">
        <v>152</v>
      </c>
      <c r="B22" s="183" t="s">
        <v>158</v>
      </c>
      <c r="C22" s="119"/>
      <c r="D22" s="27" t="s">
        <v>33</v>
      </c>
      <c r="E22" s="138" t="s">
        <v>271</v>
      </c>
    </row>
    <row r="23" spans="1:5" ht="11.25" customHeight="1" x14ac:dyDescent="0.2">
      <c r="A23" s="8" t="s">
        <v>66</v>
      </c>
    </row>
  </sheetData>
  <mergeCells count="4">
    <mergeCell ref="B20:C20"/>
    <mergeCell ref="B10:D14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showZeros="0" zoomScaleNormal="100" workbookViewId="0"/>
  </sheetViews>
  <sheetFormatPr defaultColWidth="9.140625" defaultRowHeight="12.75" x14ac:dyDescent="0.2"/>
  <cols>
    <col min="1" max="1" width="9.7109375" style="67" customWidth="1"/>
    <col min="2" max="2" width="25.7109375" style="67" customWidth="1"/>
    <col min="3" max="3" width="6.7109375" style="67" customWidth="1"/>
    <col min="4" max="6" width="11.7109375" style="67" customWidth="1"/>
    <col min="7" max="7" width="18.85546875" style="67" customWidth="1"/>
    <col min="8" max="16384" width="9.140625" style="67"/>
  </cols>
  <sheetData>
    <row r="1" spans="1:7" ht="11.25" customHeight="1" thickBot="1" x14ac:dyDescent="0.25">
      <c r="A1" s="66" t="s">
        <v>56</v>
      </c>
      <c r="B1" s="66"/>
      <c r="C1" s="66"/>
      <c r="D1" s="66"/>
      <c r="E1" s="66"/>
      <c r="F1" s="66"/>
      <c r="G1" s="66"/>
    </row>
    <row r="2" spans="1:7" ht="15" customHeight="1" thickTop="1" x14ac:dyDescent="0.25">
      <c r="A2" s="245" t="str">
        <f>razonsocial</f>
        <v>Neodata, S.A. de C.V.</v>
      </c>
      <c r="B2" s="246"/>
      <c r="C2" s="246"/>
      <c r="D2" s="246"/>
      <c r="E2" s="246"/>
      <c r="F2" s="246"/>
      <c r="G2" s="120"/>
    </row>
    <row r="3" spans="1:7" ht="15" customHeight="1" x14ac:dyDescent="0.25">
      <c r="A3" s="247"/>
      <c r="B3" s="248"/>
      <c r="C3" s="248"/>
      <c r="D3" s="248"/>
      <c r="E3" s="248"/>
      <c r="F3" s="248"/>
      <c r="G3" s="223"/>
    </row>
    <row r="4" spans="1:7" ht="11.25" customHeight="1" x14ac:dyDescent="0.2">
      <c r="A4" s="130" t="s">
        <v>114</v>
      </c>
      <c r="B4" s="249" t="str">
        <f>nombrecliente</f>
        <v>Sistema de Comunicaciones y Transportes, Sistema de Transporte Colectivo Metro, Administración General de Recursos, Línea 12 (Línea Dorada)</v>
      </c>
      <c r="C4" s="249"/>
      <c r="D4" s="249"/>
      <c r="E4" s="249"/>
      <c r="F4" s="249"/>
      <c r="G4" s="121"/>
    </row>
    <row r="5" spans="1:7" ht="11.25" customHeight="1" x14ac:dyDescent="0.2">
      <c r="A5" s="130"/>
      <c r="B5" s="249"/>
      <c r="C5" s="249"/>
      <c r="D5" s="249"/>
      <c r="E5" s="249"/>
      <c r="F5" s="249"/>
      <c r="G5" s="121"/>
    </row>
    <row r="6" spans="1:7" ht="11.25" customHeight="1" x14ac:dyDescent="0.2">
      <c r="A6" s="68"/>
      <c r="B6" s="249"/>
      <c r="C6" s="249"/>
      <c r="D6" s="249"/>
      <c r="E6" s="249"/>
      <c r="F6" s="249"/>
      <c r="G6" s="121"/>
    </row>
    <row r="7" spans="1:7" ht="11.25" customHeight="1" x14ac:dyDescent="0.2">
      <c r="A7" s="68"/>
      <c r="B7" s="249"/>
      <c r="C7" s="249"/>
      <c r="D7" s="249"/>
      <c r="E7" s="249"/>
      <c r="F7" s="249"/>
      <c r="G7" s="121"/>
    </row>
    <row r="8" spans="1:7" ht="11.25" customHeight="1" x14ac:dyDescent="0.2">
      <c r="A8" s="130" t="s">
        <v>225</v>
      </c>
      <c r="B8" s="135" t="str">
        <f>numerodeconcurso</f>
        <v>2009/0257-0001</v>
      </c>
      <c r="C8" s="131" t="s">
        <v>67</v>
      </c>
      <c r="D8" s="175">
        <f>fechadeconcurso</f>
        <v>40017</v>
      </c>
      <c r="E8" s="69"/>
      <c r="F8" s="131" t="s">
        <v>221</v>
      </c>
      <c r="G8" s="121" t="str">
        <f>plazocalculado&amp;" días naturales"</f>
        <v>153 días naturales</v>
      </c>
    </row>
    <row r="9" spans="1:7" ht="11.25" customHeight="1" x14ac:dyDescent="0.2">
      <c r="A9" s="130" t="s">
        <v>119</v>
      </c>
      <c r="B9" s="24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244"/>
      <c r="D9" s="244"/>
      <c r="E9" s="244"/>
      <c r="F9" s="244"/>
      <c r="G9" s="121"/>
    </row>
    <row r="10" spans="1:7" ht="11.25" customHeight="1" x14ac:dyDescent="0.2">
      <c r="A10" s="68"/>
      <c r="B10" s="244"/>
      <c r="C10" s="244"/>
      <c r="D10" s="244"/>
      <c r="E10" s="244"/>
      <c r="F10" s="244"/>
      <c r="G10" s="70" t="s">
        <v>57</v>
      </c>
    </row>
    <row r="11" spans="1:7" ht="11.25" customHeight="1" x14ac:dyDescent="0.2">
      <c r="A11" s="68"/>
      <c r="B11" s="244"/>
      <c r="C11" s="244"/>
      <c r="D11" s="244"/>
      <c r="E11" s="244"/>
      <c r="F11" s="244"/>
      <c r="G11" s="209" t="s">
        <v>416</v>
      </c>
    </row>
    <row r="12" spans="1:7" ht="11.25" customHeight="1" x14ac:dyDescent="0.2">
      <c r="A12" s="68"/>
      <c r="B12" s="244"/>
      <c r="C12" s="244"/>
      <c r="D12" s="244"/>
      <c r="E12" s="244"/>
      <c r="F12" s="244"/>
      <c r="G12" s="121"/>
    </row>
    <row r="13" spans="1:7" ht="11.25" customHeight="1" x14ac:dyDescent="0.2">
      <c r="A13" s="68"/>
      <c r="B13" s="244"/>
      <c r="C13" s="244"/>
      <c r="D13" s="244"/>
      <c r="E13" s="244"/>
      <c r="F13" s="244"/>
      <c r="G13" s="121"/>
    </row>
    <row r="14" spans="1:7" ht="11.25" customHeight="1" x14ac:dyDescent="0.2">
      <c r="A14" s="130" t="s">
        <v>219</v>
      </c>
      <c r="B14" s="132" t="str">
        <f>direcciondelaobra</f>
        <v>Tramo de Barranca del Muerto a Tlahuac.</v>
      </c>
      <c r="C14" s="69"/>
      <c r="D14" s="131" t="s">
        <v>222</v>
      </c>
      <c r="E14" s="176">
        <f>fechainicio</f>
        <v>40026</v>
      </c>
      <c r="F14" s="131" t="s">
        <v>223</v>
      </c>
      <c r="G14" s="177">
        <f>fechaterminacion</f>
        <v>40178</v>
      </c>
    </row>
    <row r="15" spans="1:7" ht="11.25" customHeight="1" thickBot="1" x14ac:dyDescent="0.25">
      <c r="A15" s="133" t="s">
        <v>220</v>
      </c>
      <c r="B15" s="122" t="str">
        <f>ciudaddelaobra&amp;", "&amp;estadodelaobra</f>
        <v>México, Distrito Federal</v>
      </c>
      <c r="C15" s="122"/>
      <c r="D15" s="122"/>
      <c r="E15" s="123"/>
      <c r="F15" s="123"/>
      <c r="G15" s="124"/>
    </row>
    <row r="16" spans="1:7" ht="11.25" customHeight="1" thickTop="1" x14ac:dyDescent="0.2">
      <c r="A16" s="66"/>
      <c r="B16" s="66"/>
      <c r="C16" s="66"/>
      <c r="D16" s="66"/>
      <c r="E16" s="66"/>
      <c r="F16" s="66"/>
      <c r="G16" s="66"/>
    </row>
    <row r="17" spans="1:7" ht="15" customHeight="1" x14ac:dyDescent="0.2">
      <c r="A17" s="71" t="s">
        <v>188</v>
      </c>
      <c r="B17" s="125"/>
      <c r="C17" s="125"/>
      <c r="D17" s="125"/>
      <c r="E17" s="125"/>
      <c r="F17" s="125"/>
      <c r="G17" s="125"/>
    </row>
    <row r="18" spans="1:7" ht="11.25" customHeight="1" thickBot="1" x14ac:dyDescent="0.25">
      <c r="A18" s="66"/>
      <c r="B18" s="66"/>
      <c r="C18" s="66"/>
      <c r="D18" s="66"/>
      <c r="E18" s="66"/>
      <c r="F18" s="66"/>
      <c r="G18" s="66"/>
    </row>
    <row r="19" spans="1:7" ht="16.5" customHeight="1" thickTop="1" thickBot="1" x14ac:dyDescent="0.25">
      <c r="A19" s="126" t="s">
        <v>61</v>
      </c>
      <c r="B19" s="127" t="s">
        <v>68</v>
      </c>
      <c r="C19" s="127" t="s">
        <v>63</v>
      </c>
      <c r="D19" s="127" t="s">
        <v>83</v>
      </c>
      <c r="E19" s="127" t="s">
        <v>84</v>
      </c>
      <c r="F19" s="127" t="s">
        <v>88</v>
      </c>
      <c r="G19" s="128" t="s">
        <v>86</v>
      </c>
    </row>
    <row r="20" spans="1:7" ht="11.25" customHeight="1" thickTop="1" x14ac:dyDescent="0.2">
      <c r="A20" s="66" t="s">
        <v>65</v>
      </c>
      <c r="B20" s="66"/>
      <c r="C20" s="66"/>
      <c r="D20" s="66"/>
      <c r="E20" s="66"/>
      <c r="F20" s="66"/>
      <c r="G20" s="66"/>
    </row>
    <row r="21" spans="1:7" ht="11.25" customHeight="1" x14ac:dyDescent="0.2">
      <c r="A21" s="136" t="s">
        <v>152</v>
      </c>
      <c r="B21" s="184" t="s">
        <v>158</v>
      </c>
      <c r="C21" s="129" t="s">
        <v>33</v>
      </c>
      <c r="D21" s="178" t="s">
        <v>347</v>
      </c>
      <c r="E21" s="143" t="s">
        <v>154</v>
      </c>
      <c r="F21" s="134" t="s">
        <v>271</v>
      </c>
      <c r="G21" s="134" t="s">
        <v>330</v>
      </c>
    </row>
    <row r="22" spans="1:7" x14ac:dyDescent="0.2">
      <c r="A22" s="66" t="s">
        <v>66</v>
      </c>
    </row>
  </sheetData>
  <mergeCells count="3">
    <mergeCell ref="B9:F13"/>
    <mergeCell ref="A2:F3"/>
    <mergeCell ref="B4:F7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1"/>
  <sheetViews>
    <sheetView showGridLines="0" showZeros="0" workbookViewId="0"/>
  </sheetViews>
  <sheetFormatPr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32" t="str">
        <f>razonsocial</f>
        <v>Neodata, S.A. de C.V.</v>
      </c>
      <c r="B2" s="233"/>
      <c r="C2" s="233"/>
      <c r="D2" s="233"/>
      <c r="E2" s="233"/>
      <c r="F2" s="233"/>
      <c r="G2" s="40"/>
      <c r="H2" s="39"/>
    </row>
    <row r="3" spans="1:8" ht="15" customHeight="1" x14ac:dyDescent="0.25">
      <c r="A3" s="234"/>
      <c r="B3" s="235"/>
      <c r="C3" s="235"/>
      <c r="D3" s="235"/>
      <c r="E3" s="235"/>
      <c r="F3" s="235"/>
      <c r="G3" s="224"/>
      <c r="H3" s="12"/>
    </row>
    <row r="4" spans="1:8" ht="12.75" customHeight="1" x14ac:dyDescent="0.2">
      <c r="A4" s="21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9"/>
      <c r="H4" s="47"/>
    </row>
    <row r="5" spans="1:8" ht="12.75" customHeight="1" x14ac:dyDescent="0.2">
      <c r="A5" s="214"/>
      <c r="B5" s="237"/>
      <c r="C5" s="237"/>
      <c r="D5" s="237"/>
      <c r="E5" s="237"/>
      <c r="F5" s="237"/>
      <c r="G5" s="29"/>
      <c r="H5" s="47"/>
    </row>
    <row r="6" spans="1:8" ht="12.75" customHeight="1" x14ac:dyDescent="0.2">
      <c r="A6" s="214"/>
      <c r="B6" s="237"/>
      <c r="C6" s="237"/>
      <c r="D6" s="237"/>
      <c r="E6" s="237"/>
      <c r="F6" s="237"/>
      <c r="G6" s="29"/>
      <c r="H6" s="47"/>
    </row>
    <row r="7" spans="1:8" ht="12.75" customHeight="1" x14ac:dyDescent="0.2">
      <c r="A7" s="213" t="s">
        <v>424</v>
      </c>
      <c r="B7" s="105" t="str">
        <f>numerodeconcurso</f>
        <v>2009/0257-0001</v>
      </c>
      <c r="C7" s="116" t="s">
        <v>67</v>
      </c>
      <c r="D7" s="170">
        <f>fechadeconcurso</f>
        <v>40017</v>
      </c>
      <c r="E7" s="8"/>
      <c r="F7" s="116" t="s">
        <v>221</v>
      </c>
      <c r="G7" s="26" t="str">
        <f>plazocalculado&amp;" días naturales"</f>
        <v>153 días naturales</v>
      </c>
      <c r="H7" s="47"/>
    </row>
    <row r="8" spans="1:8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9"/>
      <c r="H8" s="47"/>
    </row>
    <row r="9" spans="1:8" ht="11.25" customHeight="1" x14ac:dyDescent="0.2">
      <c r="A9" s="214"/>
      <c r="B9" s="237"/>
      <c r="C9" s="237"/>
      <c r="D9" s="237"/>
      <c r="E9" s="237"/>
      <c r="F9" s="237"/>
      <c r="G9" s="29"/>
      <c r="H9" s="14" t="s">
        <v>57</v>
      </c>
    </row>
    <row r="10" spans="1:8" ht="11.25" customHeight="1" x14ac:dyDescent="0.2">
      <c r="A10" s="214"/>
      <c r="B10" s="237"/>
      <c r="C10" s="237"/>
      <c r="D10" s="237"/>
      <c r="E10" s="237"/>
      <c r="F10" s="237"/>
      <c r="G10" s="29"/>
      <c r="H10" s="45" t="s">
        <v>416</v>
      </c>
    </row>
    <row r="11" spans="1:8" ht="11.25" customHeight="1" x14ac:dyDescent="0.2">
      <c r="A11" s="214"/>
      <c r="B11" s="237"/>
      <c r="C11" s="237"/>
      <c r="D11" s="237"/>
      <c r="E11" s="237"/>
      <c r="F11" s="237"/>
      <c r="G11" s="29"/>
      <c r="H11" s="15"/>
    </row>
    <row r="12" spans="1:8" ht="11.25" customHeight="1" x14ac:dyDescent="0.2">
      <c r="A12" s="214"/>
      <c r="B12" s="237"/>
      <c r="C12" s="237"/>
      <c r="D12" s="237"/>
      <c r="E12" s="237"/>
      <c r="F12" s="237"/>
      <c r="G12" s="29"/>
      <c r="H12" s="15"/>
    </row>
    <row r="13" spans="1:8" ht="12.75" customHeight="1" x14ac:dyDescent="0.2">
      <c r="A13" s="213" t="s">
        <v>219</v>
      </c>
      <c r="B13" s="29" t="str">
        <f>direcciondelaobra</f>
        <v>Tramo de Barranca del Muerto a Tlahuac.</v>
      </c>
      <c r="C13" s="29"/>
      <c r="D13" s="116" t="s">
        <v>222</v>
      </c>
      <c r="E13" s="170">
        <f>fechainicio</f>
        <v>40026</v>
      </c>
      <c r="F13" s="116" t="s">
        <v>223</v>
      </c>
      <c r="G13" s="170">
        <f>fechaterminacion</f>
        <v>40178</v>
      </c>
      <c r="H13" s="47"/>
    </row>
    <row r="14" spans="1:8" ht="12.75" customHeight="1" x14ac:dyDescent="0.2">
      <c r="A14" s="215" t="s">
        <v>220</v>
      </c>
      <c r="B14" s="41" t="str">
        <f>ciudaddelaobra&amp;", "&amp;estadodelaobra</f>
        <v>México, Distrito Federal</v>
      </c>
      <c r="C14" s="41"/>
      <c r="D14" s="41"/>
      <c r="E14" s="42"/>
      <c r="F14" s="42"/>
      <c r="G14" s="42"/>
      <c r="H14" s="106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87</v>
      </c>
      <c r="B16" s="43"/>
      <c r="C16" s="43"/>
      <c r="D16" s="43"/>
      <c r="E16" s="43"/>
      <c r="F16" s="43"/>
      <c r="G16" s="43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11.25" customHeight="1" x14ac:dyDescent="0.2">
      <c r="A18" s="31" t="s">
        <v>61</v>
      </c>
      <c r="B18" s="33" t="s">
        <v>68</v>
      </c>
      <c r="C18" s="33" t="s">
        <v>63</v>
      </c>
      <c r="D18" s="33" t="s">
        <v>83</v>
      </c>
      <c r="E18" s="33" t="s">
        <v>84</v>
      </c>
      <c r="F18" s="33" t="s">
        <v>88</v>
      </c>
      <c r="G18" s="33" t="s">
        <v>86</v>
      </c>
      <c r="H18" s="38" t="s">
        <v>89</v>
      </c>
    </row>
    <row r="19" spans="1:8" ht="11.25" customHeight="1" x14ac:dyDescent="0.2">
      <c r="A19" s="8" t="s">
        <v>65</v>
      </c>
      <c r="B19" s="8"/>
      <c r="C19" s="8"/>
      <c r="D19" s="8"/>
      <c r="E19" s="8"/>
      <c r="F19" s="8"/>
      <c r="G19" s="8"/>
    </row>
    <row r="20" spans="1:8" ht="11.25" customHeight="1" x14ac:dyDescent="0.2">
      <c r="A20" s="85" t="s">
        <v>152</v>
      </c>
      <c r="B20" s="185" t="s">
        <v>158</v>
      </c>
      <c r="C20" s="44" t="s">
        <v>33</v>
      </c>
      <c r="D20" s="174" t="s">
        <v>347</v>
      </c>
      <c r="E20" s="142" t="s">
        <v>154</v>
      </c>
      <c r="F20" s="88" t="s">
        <v>271</v>
      </c>
      <c r="G20" s="88" t="s">
        <v>330</v>
      </c>
      <c r="H20" s="141" t="s">
        <v>354</v>
      </c>
    </row>
    <row r="21" spans="1:8" ht="11.25" customHeight="1" x14ac:dyDescent="0.2">
      <c r="A21" s="8" t="s">
        <v>66</v>
      </c>
    </row>
  </sheetData>
  <mergeCells count="3">
    <mergeCell ref="B8:F12"/>
    <mergeCell ref="A2:F3"/>
    <mergeCell ref="B4:F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workbookViewId="0"/>
  </sheetViews>
  <sheetFormatPr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8" ht="15" customHeight="1" thickTop="1" x14ac:dyDescent="0.2">
      <c r="A2" s="232" t="str">
        <f>razonsocial</f>
        <v>Neodata, S.A. de C.V.</v>
      </c>
      <c r="B2" s="233"/>
      <c r="C2" s="233"/>
      <c r="D2" s="233"/>
      <c r="E2" s="233"/>
      <c r="F2" s="233"/>
      <c r="G2" s="233"/>
      <c r="H2" s="39"/>
    </row>
    <row r="3" spans="1:8" ht="15" customHeight="1" x14ac:dyDescent="0.2">
      <c r="A3" s="234"/>
      <c r="B3" s="235"/>
      <c r="C3" s="235"/>
      <c r="D3" s="235"/>
      <c r="E3" s="235"/>
      <c r="F3" s="235"/>
      <c r="G3" s="235"/>
      <c r="H3" s="12"/>
    </row>
    <row r="4" spans="1:8" ht="12.75" customHeight="1" x14ac:dyDescent="0.2">
      <c r="A4" s="103" t="s">
        <v>114</v>
      </c>
      <c r="B4" s="237" t="str">
        <f>nombrecliente</f>
        <v>Sistema de Comunicaciones y Transportes, Sistema de Transporte Colectivo Metro, Administración General de Recursos, Línea 12 (Línea Dorada)</v>
      </c>
      <c r="C4" s="237"/>
      <c r="D4" s="237"/>
      <c r="E4" s="237"/>
      <c r="F4" s="237"/>
      <c r="G4" s="237"/>
      <c r="H4" s="47"/>
    </row>
    <row r="5" spans="1:8" ht="12.75" customHeight="1" x14ac:dyDescent="0.2">
      <c r="A5" s="10"/>
      <c r="B5" s="237"/>
      <c r="C5" s="237"/>
      <c r="D5" s="237"/>
      <c r="E5" s="237"/>
      <c r="F5" s="237"/>
      <c r="G5" s="237"/>
      <c r="H5" s="47"/>
    </row>
    <row r="6" spans="1:8" ht="12.75" customHeight="1" x14ac:dyDescent="0.2">
      <c r="A6" s="10"/>
      <c r="B6" s="237"/>
      <c r="C6" s="237"/>
      <c r="D6" s="237"/>
      <c r="E6" s="237"/>
      <c r="F6" s="237"/>
      <c r="G6" s="237"/>
      <c r="H6" s="47"/>
    </row>
    <row r="7" spans="1:8" ht="12.75" customHeight="1" x14ac:dyDescent="0.2">
      <c r="A7" s="103" t="s">
        <v>225</v>
      </c>
      <c r="B7" s="105" t="str">
        <f>numerodeconcurso</f>
        <v>2009/0257-0001</v>
      </c>
      <c r="C7" s="116" t="s">
        <v>67</v>
      </c>
      <c r="D7" s="170">
        <f>fechadeconcurso</f>
        <v>40017</v>
      </c>
      <c r="E7" s="8"/>
      <c r="F7" s="116" t="s">
        <v>221</v>
      </c>
      <c r="G7" s="26" t="str">
        <f>plazocalculado&amp;" días naturales"</f>
        <v>153 días naturales</v>
      </c>
      <c r="H7" s="47"/>
    </row>
    <row r="8" spans="1:8" ht="12.75" customHeight="1" x14ac:dyDescent="0.2">
      <c r="A8" s="10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237"/>
      <c r="F8" s="237"/>
      <c r="G8" s="237"/>
      <c r="H8" s="47"/>
    </row>
    <row r="9" spans="1:8" ht="11.25" customHeight="1" x14ac:dyDescent="0.2">
      <c r="A9" s="10"/>
      <c r="B9" s="237"/>
      <c r="C9" s="237"/>
      <c r="D9" s="237"/>
      <c r="E9" s="237"/>
      <c r="F9" s="237"/>
      <c r="G9" s="237"/>
      <c r="H9" s="14" t="s">
        <v>57</v>
      </c>
    </row>
    <row r="10" spans="1:8" ht="11.25" customHeight="1" x14ac:dyDescent="0.2">
      <c r="A10" s="10"/>
      <c r="B10" s="237"/>
      <c r="C10" s="237"/>
      <c r="D10" s="237"/>
      <c r="E10" s="237"/>
      <c r="F10" s="237"/>
      <c r="G10" s="237"/>
      <c r="H10" s="250" t="s">
        <v>416</v>
      </c>
    </row>
    <row r="11" spans="1:8" ht="11.25" customHeight="1" x14ac:dyDescent="0.2">
      <c r="A11" s="10"/>
      <c r="B11" s="237"/>
      <c r="C11" s="237"/>
      <c r="D11" s="237"/>
      <c r="E11" s="237"/>
      <c r="F11" s="237"/>
      <c r="G11" s="237"/>
      <c r="H11" s="250"/>
    </row>
    <row r="12" spans="1:8" ht="11.25" customHeight="1" x14ac:dyDescent="0.2">
      <c r="A12" s="10"/>
      <c r="B12" s="237"/>
      <c r="C12" s="237"/>
      <c r="D12" s="237"/>
      <c r="E12" s="237"/>
      <c r="F12" s="237"/>
      <c r="G12" s="237"/>
      <c r="H12" s="15"/>
    </row>
    <row r="13" spans="1:8" ht="12.75" customHeight="1" x14ac:dyDescent="0.2">
      <c r="A13" s="103" t="s">
        <v>219</v>
      </c>
      <c r="B13" s="29" t="str">
        <f>direcciondelaobra</f>
        <v>Tramo de Barranca del Muerto a Tlahuac.</v>
      </c>
      <c r="C13" s="29"/>
      <c r="D13" s="116" t="s">
        <v>222</v>
      </c>
      <c r="E13" s="170">
        <f>fechainicio</f>
        <v>40026</v>
      </c>
      <c r="F13" s="116" t="s">
        <v>223</v>
      </c>
      <c r="G13" s="170">
        <f>fechaterminacion</f>
        <v>40178</v>
      </c>
      <c r="H13" s="47"/>
    </row>
    <row r="14" spans="1:8" ht="12.75" customHeight="1" x14ac:dyDescent="0.2">
      <c r="A14" s="104" t="s">
        <v>220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106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82</v>
      </c>
      <c r="B16" s="43"/>
      <c r="C16" s="43"/>
      <c r="D16" s="43"/>
      <c r="E16" s="43"/>
      <c r="F16" s="43"/>
      <c r="G16" s="43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33.75" x14ac:dyDescent="0.2">
      <c r="A18" s="31" t="s">
        <v>61</v>
      </c>
      <c r="B18" s="33" t="s">
        <v>68</v>
      </c>
      <c r="C18" s="33" t="s">
        <v>63</v>
      </c>
      <c r="D18" s="33" t="s">
        <v>83</v>
      </c>
      <c r="E18" s="33" t="s">
        <v>84</v>
      </c>
      <c r="F18" s="34" t="s">
        <v>76</v>
      </c>
      <c r="G18" s="34" t="s">
        <v>85</v>
      </c>
      <c r="H18" s="33" t="s">
        <v>86</v>
      </c>
    </row>
    <row r="19" spans="1:8" ht="11.25" customHeight="1" x14ac:dyDescent="0.2">
      <c r="A19" s="8" t="s">
        <v>65</v>
      </c>
      <c r="B19" s="8"/>
      <c r="C19" s="8"/>
      <c r="D19" s="8"/>
      <c r="E19" s="8"/>
      <c r="F19" s="8"/>
      <c r="G19" s="8"/>
      <c r="H19" s="8"/>
    </row>
    <row r="20" spans="1:8" ht="11.25" customHeight="1" x14ac:dyDescent="0.2">
      <c r="A20" s="85" t="s">
        <v>152</v>
      </c>
      <c r="B20" s="185" t="s">
        <v>158</v>
      </c>
      <c r="C20" s="44" t="s">
        <v>33</v>
      </c>
      <c r="D20" s="174" t="s">
        <v>347</v>
      </c>
      <c r="E20" s="142" t="s">
        <v>154</v>
      </c>
      <c r="F20" s="91" t="s">
        <v>284</v>
      </c>
      <c r="G20" s="144" t="s">
        <v>338</v>
      </c>
      <c r="H20" s="88" t="s">
        <v>332</v>
      </c>
    </row>
    <row r="21" spans="1:8" ht="11.25" customHeight="1" x14ac:dyDescent="0.2">
      <c r="A21" s="8" t="s">
        <v>66</v>
      </c>
    </row>
  </sheetData>
  <mergeCells count="4">
    <mergeCell ref="B8:G12"/>
    <mergeCell ref="H10:H11"/>
    <mergeCell ref="A2:G3"/>
    <mergeCell ref="B4:G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4"/>
  <sheetViews>
    <sheetView showGridLines="0" showZeros="0" zoomScaleNormal="100" workbookViewId="0"/>
  </sheetViews>
  <sheetFormatPr defaultColWidth="9.140625" defaultRowHeight="12.75" x14ac:dyDescent="0.2"/>
  <cols>
    <col min="1" max="1" width="11.7109375" customWidth="1"/>
    <col min="2" max="2" width="3.140625" customWidth="1"/>
    <col min="3" max="3" width="43.7109375" customWidth="1"/>
    <col min="4" max="4" width="15.28515625" customWidth="1"/>
    <col min="5" max="5" width="16.85546875" customWidth="1"/>
  </cols>
  <sheetData>
    <row r="1" spans="1:5" ht="11.25" customHeight="1" thickBot="1" x14ac:dyDescent="0.25">
      <c r="A1" s="8" t="s">
        <v>56</v>
      </c>
      <c r="B1" s="8"/>
    </row>
    <row r="2" spans="1:5" ht="15" customHeight="1" thickTop="1" x14ac:dyDescent="0.2">
      <c r="A2" s="232" t="str">
        <f>razonsocial</f>
        <v>Neodata, S.A. de C.V.</v>
      </c>
      <c r="B2" s="233"/>
      <c r="C2" s="233"/>
      <c r="D2" s="233"/>
      <c r="E2" s="9"/>
    </row>
    <row r="3" spans="1:5" ht="15" customHeight="1" x14ac:dyDescent="0.2">
      <c r="A3" s="234"/>
      <c r="B3" s="235"/>
      <c r="C3" s="235"/>
      <c r="D3" s="235"/>
      <c r="E3" s="222"/>
    </row>
    <row r="4" spans="1:5" ht="12.75" customHeight="1" x14ac:dyDescent="0.2">
      <c r="A4" s="213" t="s">
        <v>114</v>
      </c>
      <c r="B4" s="236" t="str">
        <f>nombrecliente</f>
        <v>Sistema de Comunicaciones y Transportes, Sistema de Transporte Colectivo Metro, Administración General de Recursos, Línea 12 (Línea Dorada)</v>
      </c>
      <c r="C4" s="236"/>
      <c r="D4" s="236"/>
      <c r="E4" s="12"/>
    </row>
    <row r="5" spans="1:5" ht="12.75" customHeight="1" x14ac:dyDescent="0.2">
      <c r="A5" s="214"/>
      <c r="B5" s="236"/>
      <c r="C5" s="236"/>
      <c r="D5" s="236"/>
      <c r="E5" s="12"/>
    </row>
    <row r="6" spans="1:5" ht="12.75" customHeight="1" x14ac:dyDescent="0.2">
      <c r="A6" s="214"/>
      <c r="B6" s="236"/>
      <c r="C6" s="236"/>
      <c r="D6" s="236"/>
      <c r="E6" s="12"/>
    </row>
    <row r="7" spans="1:5" ht="12.75" customHeight="1" x14ac:dyDescent="0.2">
      <c r="A7" s="213" t="s">
        <v>424</v>
      </c>
      <c r="B7" s="252" t="str">
        <f>numerodeconcurso</f>
        <v>2009/0257-0001</v>
      </c>
      <c r="C7" s="252"/>
      <c r="D7" s="13"/>
      <c r="E7" s="12"/>
    </row>
    <row r="8" spans="1:5" ht="12.75" customHeight="1" x14ac:dyDescent="0.2">
      <c r="A8" s="213" t="s">
        <v>119</v>
      </c>
      <c r="B8" s="2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37"/>
      <c r="D8" s="237"/>
      <c r="E8" s="12"/>
    </row>
    <row r="9" spans="1:5" ht="12.75" customHeight="1" x14ac:dyDescent="0.2">
      <c r="A9" s="214"/>
      <c r="B9" s="237"/>
      <c r="C9" s="237"/>
      <c r="D9" s="237"/>
      <c r="E9" s="12"/>
    </row>
    <row r="10" spans="1:5" ht="12.75" customHeight="1" x14ac:dyDescent="0.2">
      <c r="A10" s="214"/>
      <c r="B10" s="237"/>
      <c r="C10" s="237"/>
      <c r="D10" s="237"/>
      <c r="E10" s="15"/>
    </row>
    <row r="11" spans="1:5" ht="12.75" customHeight="1" x14ac:dyDescent="0.2">
      <c r="A11" s="214"/>
      <c r="B11" s="237"/>
      <c r="C11" s="237"/>
      <c r="D11" s="237"/>
      <c r="E11" s="15"/>
    </row>
    <row r="12" spans="1:5" ht="12.75" customHeight="1" x14ac:dyDescent="0.2">
      <c r="A12" s="214"/>
      <c r="B12" s="237"/>
      <c r="C12" s="237"/>
      <c r="D12" s="237"/>
      <c r="E12" s="15"/>
    </row>
    <row r="13" spans="1:5" ht="12.75" customHeight="1" x14ac:dyDescent="0.2">
      <c r="A13" s="213" t="s">
        <v>219</v>
      </c>
      <c r="B13" s="29" t="str">
        <f>direcciondelaobra</f>
        <v>Tramo de Barranca del Muerto a Tlahuac.</v>
      </c>
      <c r="C13" s="11"/>
      <c r="D13" s="102" t="s">
        <v>222</v>
      </c>
      <c r="E13" s="173">
        <f>fechainicio</f>
        <v>40026</v>
      </c>
    </row>
    <row r="14" spans="1:5" ht="12.75" customHeight="1" x14ac:dyDescent="0.2">
      <c r="A14" s="213" t="s">
        <v>220</v>
      </c>
      <c r="B14" s="29" t="str">
        <f>ciudaddelaobra&amp;", "&amp;estadodelaobra</f>
        <v>México, Distrito Federal</v>
      </c>
      <c r="C14" s="11"/>
      <c r="D14" s="102" t="s">
        <v>223</v>
      </c>
      <c r="E14" s="173">
        <f>fechaterminacion</f>
        <v>40178</v>
      </c>
    </row>
    <row r="15" spans="1:5" ht="12.75" customHeight="1" x14ac:dyDescent="0.2">
      <c r="A15" s="213" t="s">
        <v>67</v>
      </c>
      <c r="B15" s="253">
        <f>fechadeconcurso</f>
        <v>40017</v>
      </c>
      <c r="C15" s="253"/>
      <c r="D15" s="102" t="s">
        <v>224</v>
      </c>
      <c r="E15" s="250" t="s">
        <v>421</v>
      </c>
    </row>
    <row r="16" spans="1:5" ht="12.75" customHeight="1" thickBot="1" x14ac:dyDescent="0.25">
      <c r="A16" s="215" t="s">
        <v>221</v>
      </c>
      <c r="B16" s="41" t="str">
        <f>plazocalculado&amp;" días naturales"</f>
        <v>153 días naturales</v>
      </c>
      <c r="C16" s="17"/>
      <c r="D16" s="17"/>
      <c r="E16" s="251"/>
    </row>
    <row r="17" spans="1:5" ht="12.75" customHeight="1" thickTop="1" x14ac:dyDescent="0.2"/>
    <row r="18" spans="1:5" ht="12.75" customHeight="1" x14ac:dyDescent="0.2">
      <c r="A18" s="19" t="s">
        <v>58</v>
      </c>
      <c r="B18" s="19"/>
      <c r="C18" s="19"/>
      <c r="D18" s="19"/>
      <c r="E18" s="19"/>
    </row>
    <row r="19" spans="1:5" ht="12.75" customHeight="1" x14ac:dyDescent="0.2">
      <c r="A19" s="20"/>
      <c r="B19" s="20"/>
      <c r="C19" s="20"/>
      <c r="D19" s="20"/>
      <c r="E19" s="20"/>
    </row>
    <row r="20" spans="1:5" ht="12" customHeight="1" x14ac:dyDescent="0.2">
      <c r="A20" s="21"/>
      <c r="B20" s="57"/>
      <c r="C20" s="55" t="s">
        <v>59</v>
      </c>
      <c r="D20" s="22"/>
      <c r="E20" s="23" t="s">
        <v>60</v>
      </c>
    </row>
    <row r="21" spans="1:5" ht="12" customHeight="1" x14ac:dyDescent="0.2">
      <c r="A21" s="56" t="s">
        <v>61</v>
      </c>
      <c r="B21" s="58"/>
      <c r="C21" s="52" t="s">
        <v>62</v>
      </c>
      <c r="D21" s="24" t="s">
        <v>63</v>
      </c>
      <c r="E21" s="25" t="s">
        <v>64</v>
      </c>
    </row>
    <row r="22" spans="1:5" ht="11.25" customHeight="1" thickTop="1" x14ac:dyDescent="0.2">
      <c r="A22" s="8" t="s">
        <v>65</v>
      </c>
      <c r="B22" s="8"/>
      <c r="C22" s="8"/>
      <c r="D22" s="8"/>
      <c r="E22" s="8"/>
    </row>
    <row r="23" spans="1:5" ht="11.25" customHeight="1" x14ac:dyDescent="0.2">
      <c r="A23" s="84" t="s">
        <v>152</v>
      </c>
      <c r="B23" s="26"/>
      <c r="C23" s="183" t="s">
        <v>158</v>
      </c>
      <c r="D23" s="27" t="s">
        <v>33</v>
      </c>
      <c r="E23" s="89" t="s">
        <v>271</v>
      </c>
    </row>
    <row r="24" spans="1:5" ht="11.25" customHeight="1" x14ac:dyDescent="0.2">
      <c r="A24" s="8" t="s">
        <v>66</v>
      </c>
      <c r="B24" s="8"/>
    </row>
  </sheetData>
  <mergeCells count="6">
    <mergeCell ref="E15:E16"/>
    <mergeCell ref="A2:D3"/>
    <mergeCell ref="B4:D6"/>
    <mergeCell ref="B7:C7"/>
    <mergeCell ref="B8:D12"/>
    <mergeCell ref="B15:C15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2011-09-12T16:25:41Z</cp:lastPrinted>
  <dcterms:created xsi:type="dcterms:W3CDTF">2002-02-27T19:20:33Z</dcterms:created>
  <dcterms:modified xsi:type="dcterms:W3CDTF">2018-11-26T14:52:22Z</dcterms:modified>
</cp:coreProperties>
</file>